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activeTab="0"/>
  </bookViews>
  <sheets>
    <sheet name="Table1" sheetId="1" r:id="rId1"/>
    <sheet name="Лист1" sheetId="2" r:id="rId2"/>
  </sheets>
  <definedNames>
    <definedName name="Excel_BuiltIn_Print_Area_1">'Table1'!$A$2:$AJ$92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AD40" authorId="0">
      <text>
        <r>
          <rPr>
            <b/>
            <sz val="10"/>
            <color indexed="8"/>
            <rFont val="Tahoma"/>
            <family val="2"/>
          </rPr>
          <t>100000 выделено из местного бюджета, 625
 руб. - цена 1 поездки</t>
        </r>
      </text>
    </comment>
  </commentList>
</comments>
</file>

<file path=xl/sharedStrings.xml><?xml version="1.0" encoding="utf-8"?>
<sst xmlns="http://schemas.openxmlformats.org/spreadsheetml/2006/main" count="214" uniqueCount="123">
  <si>
    <t>Раздел</t>
  </si>
  <si>
    <t>Подраздел</t>
  </si>
  <si>
    <t>Классификация целевой статьи расхода бюджета</t>
  </si>
  <si>
    <t>Вид расходов</t>
  </si>
  <si>
    <t>Дополнительный аналитический код</t>
  </si>
  <si>
    <t>Цели программы, задачи  подпрограммы, мероприятия подпрограммы, административные мероприятия  и их показатели</t>
  </si>
  <si>
    <t>Единица  измерения</t>
  </si>
  <si>
    <t>Годы реализации государственной программы</t>
  </si>
  <si>
    <t>Целевое (суммарное) значение показателя</t>
  </si>
  <si>
    <t>Код администратора государственной программы</t>
  </si>
  <si>
    <t>ГП</t>
  </si>
  <si>
    <t>ППГПa</t>
  </si>
  <si>
    <t>Цель</t>
  </si>
  <si>
    <t>Задача</t>
  </si>
  <si>
    <t>Мероприятие</t>
  </si>
  <si>
    <t>Показатель</t>
  </si>
  <si>
    <t>2018 год</t>
  </si>
  <si>
    <t>Значение</t>
  </si>
  <si>
    <t>Год достижения</t>
  </si>
  <si>
    <t>тыс.рублей</t>
  </si>
  <si>
    <t>Цель 1 "Совершенствование муниципальной политики Конаковского района в сфере обеспечения и защиты прав и свобод человека и гражданина, содействие развитию институтов гражданского общества "</t>
  </si>
  <si>
    <t>-</t>
  </si>
  <si>
    <t>Показатель 1 "Доля граждан,состоящих в некоммерческих организациях, а также граждан Конаковского района, принявших участие в проведенных мероприятиях"</t>
  </si>
  <si>
    <t>%</t>
  </si>
  <si>
    <t>Цель 2 "Формирование эффективной системы исполнения  муниципальной функции по обеспечению информационной открытости органов местного самоуправления МО «Конаковский район»Тверской области</t>
  </si>
  <si>
    <t>Показатель 2 "Доля граждан,являющихся пользователями интернет-ресурсов органов местного самоуправления МО "Конаковского района"Тверской области</t>
  </si>
  <si>
    <t>тыс. рублей</t>
  </si>
  <si>
    <t>Показатель 1 "Количество человек, которые приняли участие в реализации запланированных мероприятий»</t>
  </si>
  <si>
    <t>единиц</t>
  </si>
  <si>
    <t>Задача 2«Информирование населения Конаковского района о деятельности  органов местного самоуправления , основных направлениях социально-экономического развития Конаковского района через электронные и печатные средства массовой информации"</t>
  </si>
  <si>
    <t>Показатель 1 "Количество выпусков СМИ в течение года"</t>
  </si>
  <si>
    <t>тыс.рулей</t>
  </si>
  <si>
    <t>Показатель1 "Количество граждан награжденных знаком "Почетный Гражданин Конаковского района"</t>
  </si>
  <si>
    <t>Показатель 1 "Колличество общественных объединений инвалидов, ветеранов войны, труда, военной службы, воинов интернационалистов"</t>
  </si>
  <si>
    <t>Показатель 1 Колличество знаков опубликованного материала</t>
  </si>
  <si>
    <t>знаков</t>
  </si>
  <si>
    <t>2019 год</t>
  </si>
  <si>
    <t>2020 год</t>
  </si>
  <si>
    <t>2021 год</t>
  </si>
  <si>
    <t>2022 год</t>
  </si>
  <si>
    <t xml:space="preserve">Мероприятия 1.002 "Расходы на оказание финансовой поддержки общественным объединениям инвалидов, ветеранов войны, труда, военной службы, воинов интернационалистов" </t>
  </si>
  <si>
    <t>Показатель 2 "Доля областных средств в общем объеме субсидий на поддержку общественно политической газеты "Заря"</t>
  </si>
  <si>
    <t>Характеристика  муниципальной программы МО "Конаковского района" Тверской области</t>
  </si>
  <si>
    <t>Главный Администратор муниципальной программы МО "Конаковского района" Тверской области - Администрация Конаковского района Тверской области</t>
  </si>
  <si>
    <t xml:space="preserve">                                                     Администратор муниципальной программы  МО "Конаковского района"Тверской области - отдел бухгалтерского учета и отчетности</t>
  </si>
  <si>
    <t>1.Программа -муниципальная программа МО "Конаковский район" Тверской области.</t>
  </si>
  <si>
    <t>2. Подпрограмма - подпрограмма муниципальной программы МО "Конаковский район" Тверской области</t>
  </si>
  <si>
    <t>Показатель 1 «Количество местных нормативно-правовых актов, актуализированных на обеспечение на территории Конаковского района Тверской области беспрепятственного доступа инвалидов и других МГН к объектам социальной инфраструктуры в соответствии с изменениями федеральных, региональных норм, правил, ГОСТов».</t>
  </si>
  <si>
    <t>Показатель 2 «Доля сотрудников, предоставляющих услуги населению и прошедших инструктирование или обучение для работы с инвалидами по вопросам, связанным с обеспечением доступности для них объектов и услуг в установленных сферах деятельности на муниципальных приоритетных объектах социальной инфраструктуры (от общего количества таких сотрудников)»</t>
  </si>
  <si>
    <t>Административное мероприятие1.001 «Разработка нормативно-правового акта об утверждении состава рабочей группы по разработке «дорожной карты"</t>
  </si>
  <si>
    <t>да-1/нет-0</t>
  </si>
  <si>
    <t>Показатель 1 «Количество сотрудников, предоставляющих услуги населению и прошедших инструктирование или обучение для работы с инвалидами по вопросам, связанным с обеспечением доступности для них объектов и услуг в установленных сферах деятельности на муниципальных приоритетных объектах социальной инфраструктуры (от общего количества таких сотрудников)»</t>
  </si>
  <si>
    <t>чел.</t>
  </si>
  <si>
    <t>Показатель 2 «Доля муниципальных объектов социальной инфраструктуры,  включенных  в реестр»</t>
  </si>
  <si>
    <t>Показатель 3 «Доля оборудованных социально-значимых объектов муниципальной собственности с целью обеспечения доступности для инвалидов и других МГН»</t>
  </si>
  <si>
    <t xml:space="preserve">Административное мероприятие 2.001: «Паспортизация муниципальных объектов социальной инфраструктуры в соответствии с требованиями строительных норм и правил по обеспечению их доступности для инвалидов и других МГН» </t>
  </si>
  <si>
    <t>Показатель 1 «Количество муниципальных объектов социальной инфраструктуры, для которых сформированы паспорта доступности, среди общего количества муниципальных объектов социальной инфраструктуры в приоритетных сферах жизнедеятельности инвалидов и других МГН»</t>
  </si>
  <si>
    <t>Показатель 1 «Количество муниципальных объектов социальной инфраструктуры, включенных  в реестр»</t>
  </si>
  <si>
    <t>S</t>
  </si>
  <si>
    <t>Показатель 1 «Количество муниципальных объектов социальной инфраструктуры, для которых сформированы паспорта доступности"</t>
  </si>
  <si>
    <t>Показатель 2 «Количество  муниипальных объектов социальной инфраструктуры, включенных в реестр"</t>
  </si>
  <si>
    <t>Показатель 1 «Количество муниципальных объектов социальной инфраструктуры, для которых сформированы паспорта доступности»</t>
  </si>
  <si>
    <t>тыс.руб.</t>
  </si>
  <si>
    <t>Показатель 1 «Количество оборудованных социально-значимых объектов муниципальной собственности с целью обеспечения доступности для инвалидов»</t>
  </si>
  <si>
    <t>Административное мероприятие 3.001: «Формирование благоприятного общественного мнения об инвалидах посредством информационно-коммуникативных технологий (публикация статей, аналитических материалов и др. по данной теме)"</t>
  </si>
  <si>
    <t>Показатель 1: «Количество публикаций  об инвалидах посредством информационно-коммуникативных технологий"(публикация статей, аналитических материалов и др. по данной теме)"</t>
  </si>
  <si>
    <t>Административное мероприятие 3.002: «Проведение совместных спортивных и массовых мероприятий с участием инвалидов и других МГН на территории Конаковского района Тверской области»</t>
  </si>
  <si>
    <t>Показатель 1: "Количество разработанных нормативно-правовых актов об утверждении состава рабочей группы по разработке "дорожной карты"</t>
  </si>
  <si>
    <t>Показатель 1: "Количество объектов социальной инфраструктуры, включенных в график проведения паспортизации объектов"</t>
  </si>
  <si>
    <t>Административное мероприятие 1.002 «Создание рабочей группы и графика проведения паспортизации объектов»</t>
  </si>
  <si>
    <t>Административное мероприятие 1.003: «Проведение инструктирования (обучения) сотрудников отделов, учреждений предоставляющих услуги населению, по вопросам оказания услуг инвалидам в доступных для них формах»</t>
  </si>
  <si>
    <t>Показатель 1 «Доля муниципальных объектов социальной инфраструктуры, для которых сформированы паспорта доступности, среди общего количества муниципальных объектов социальной инфраструктуры в приоритетных сферах жизнедеятельности инвалидов и других МГН»</t>
  </si>
  <si>
    <t>14.0</t>
  </si>
  <si>
    <t>15.0</t>
  </si>
  <si>
    <t>Показатель 1 «Доля инвалидов и других МГН, принявших участие в спортивных и массовых мероприятиях на территории Конаковского района Тверской области»</t>
  </si>
  <si>
    <t>Показатель 1 «Количество инвалидов и других МГН, принявших участие в спортивных и массовых мероприятиях на территории Конаковского района Тверской области»</t>
  </si>
  <si>
    <t>"Муниципальное управление и гражданское общество Конаковского района" на 2018-2022 годы</t>
  </si>
  <si>
    <t>Принятые обозначения и сокращения:</t>
  </si>
  <si>
    <t>Муниципальная программа "Муниципальное управление и гражданское общество Конаковского района"  на 2018 - 2022 годы.</t>
  </si>
  <si>
    <t>Показатель 1 "Доля инвалидов и других маломобильных групп населения, положительно оценивающих уровень доступности муниципальных объектов социальной инфраструктуры и услуг в приоритетных сферах жизнедеятельности, в общей численности инвалидов и других маломобильных групп населения, проживающих в Конаковском районе Тверской области</t>
  </si>
  <si>
    <t>Показатель 1 "Доля населения Конаковского района,  подписавшаяся на общественно-политическую газету"</t>
  </si>
  <si>
    <t xml:space="preserve">Подпрограмма 2 «Обеспечение доступности приоритетных объектов и услуг в приоритетных сферах жизнедеятельности инвалидов и других маломобильных групп населения в МО «Конаковский район» Тверской области» </t>
  </si>
  <si>
    <t>Административное  мероприятие 2.002: «Ведение реестра объектов социальной инфраструктуры и услуг в приоритетных сферах жизнедеетельности инвалидов и других МГН"</t>
  </si>
  <si>
    <t>Мероприятие 2.002: «Разработка проектно-сметной документации с целью обеспечения доступности для инвалидов и других МГН в общеобразовательных учреждениях"</t>
  </si>
  <si>
    <t>Мероприятие 2.003 " Разработка проектно-сметной документации с целью обеспечения доступности для инвалидов и других МГН в учреждении дополнительного образования"</t>
  </si>
  <si>
    <t>Мероприятие 2.006 "Оборудование социально-значимых объектов муниципальной собственности с целью обеспечения доступности для инвалидов и других МГН в учреждении дополнительного образования"</t>
  </si>
  <si>
    <t>Мероприятие 2.001: «Разработка проектно-сметной документации с целью обеспечения доступности для инвалидов и других МГН в учреждениях  культуры"</t>
  </si>
  <si>
    <t>Показатель 1 "Доля граждан,являющихся пользователями интернет-ресурсов органов местного самоуправления МО "Конаковского района"Тверской области</t>
  </si>
  <si>
    <t xml:space="preserve">                                      Исполнители муниципальной программы МО "Конаковский район" Тверской области - пресс служба, управление образования, АУ МЦ "Иволга", ОМПКиС</t>
  </si>
  <si>
    <t>Цель 3 " Обеспечение беспрепятственного доступа к приоритетным объектам  и услугам в приоритетных сферах жизнедеятельности инвалидов и других маломобильных  групп населения в Конаковском районе Тверской области</t>
  </si>
  <si>
    <t xml:space="preserve">Подпрограмма 1 «Поддержка общественного сектора и обеспечение информационной открытости органов местного самоуправления МО «Конаковский район» </t>
  </si>
  <si>
    <t>Задача 1 "Поддержка развития общественного сектора  МО «Конаковский район"</t>
  </si>
  <si>
    <t>Мероприятие 2.007 "Оборудование социально-значимых объектов муниципальной собственности с целью обеспечения доступности для инвалидов  и других МГН в  учреждениях  культуры"</t>
  </si>
  <si>
    <t xml:space="preserve">Мероприятие 2.003«Реализация расходных обязательств МО «Конаковский район» по поддержке редакций районных газет за счет средств областного бюджета» </t>
  </si>
  <si>
    <t xml:space="preserve">Мероприятие 2.001 «Реализация расходных обязательств МО «Конаковский район» по поддержке редакций районных газет за счет средств местного бюджета» </t>
  </si>
  <si>
    <t>Мероприятие 2.005 "Оборудование социально значимых объектов муниципальной собственности с целью обеспечения доступности для инвалидов  и других МГН в образовательных учреждениях"</t>
  </si>
  <si>
    <r>
      <t>Подпрограмма 1:</t>
    </r>
    <r>
      <rPr>
        <sz val="12"/>
        <color indexed="8"/>
        <rFont val="Times New Roman"/>
        <family val="1"/>
      </rPr>
      <t xml:space="preserve"> «Поддержка общественного сектора и обеспечение информационной открытости органов местного самоуправления МО «Конаковский район»Тверской области</t>
    </r>
  </si>
  <si>
    <r>
      <t>Задача  1:</t>
    </r>
    <r>
      <rPr>
        <sz val="12"/>
        <color indexed="8"/>
        <rFont val="Times New Roman"/>
        <family val="1"/>
      </rPr>
      <t xml:space="preserve"> «Поддержка развития общественного сектора  МО «Конаковский район»Тверской области</t>
    </r>
  </si>
  <si>
    <r>
      <t xml:space="preserve">Задача 2: </t>
    </r>
    <r>
      <rPr>
        <b/>
        <sz val="12"/>
        <color indexed="8"/>
        <rFont val="Times New Roman"/>
        <family val="1"/>
      </rPr>
      <t>«</t>
    </r>
    <r>
      <rPr>
        <sz val="12"/>
        <color indexed="8"/>
        <rFont val="Times New Roman"/>
        <family val="1"/>
      </rPr>
      <t>Информирование населения Конаковского района о деятельности органов местного самоуправления, основных направлениях социально-экономического развития Конаковского района через электронные и печатные средства массовой информации»</t>
    </r>
  </si>
  <si>
    <r>
      <t xml:space="preserve">Подпрограмма 2: </t>
    </r>
    <r>
      <rPr>
        <sz val="12"/>
        <color indexed="8"/>
        <rFont val="Times New Roman"/>
        <family val="1"/>
      </rPr>
      <t>«Обеспечение доступности приоритетных объектов и услуг в приоритетных сферах жизнедеятельности инвалидов и других маломобильных групп населения в МО «Конаковский район» Тверской области»</t>
    </r>
  </si>
  <si>
    <r>
      <t>Задача 2.</t>
    </r>
    <r>
      <rPr>
        <sz val="12"/>
        <color indexed="8"/>
        <rFont val="Times New Roman"/>
        <family val="1"/>
      </rPr>
      <t xml:space="preserve"> «Повышение уровня доступности приоритетных объектов и услуг в приоритетных сферах жизнедеятельности инвалидов и других МГН в Конаковском районе Тверской области».</t>
    </r>
  </si>
  <si>
    <r>
      <t xml:space="preserve"> Задача 1. </t>
    </r>
    <r>
      <rPr>
        <sz val="12"/>
        <color indexed="8"/>
        <rFont val="Times New Roman"/>
        <family val="1"/>
      </rPr>
      <t>«Совершенствование нормативно-правовой и организационной основы формирования доступной среды жизнедеятельности инвалидов и других МГН в Конаковском районе Тверской области».</t>
    </r>
  </si>
  <si>
    <t>Задачи Подпрограммы</t>
  </si>
  <si>
    <t>По годам реализации Муниципальной программы</t>
  </si>
  <si>
    <t>Всего, тыс. рублей</t>
  </si>
  <si>
    <t xml:space="preserve"> "Приложение 1 к муниципальной  программе 
 "Муниципальное управление и гражданское общество Конаковского района " на 2018 - 2022 годы"</t>
  </si>
  <si>
    <t>".</t>
  </si>
  <si>
    <t xml:space="preserve">Мероприятие 2.002 "Размещение в региональных средствах массовой информации материалов, освещающих деятельность администрации Конаковского района" </t>
  </si>
  <si>
    <t>Мероприятие 1.001 "Осуществление ежегодной денежной выплаты лицам, награжденным нагрудным знаком "Почетный гражданин Конаковского района"</t>
  </si>
  <si>
    <t>Мероприятие 2.004 "Разработка проектно-сметной документации с целью обеспечения доступности для инвалидов и других МГН в дошкольном образовательном учреждении"</t>
  </si>
  <si>
    <t xml:space="preserve">Мероприятия 1.003 "Участие в мероприятиях проводимых поселениями, входящими в состав Конаковского района" </t>
  </si>
  <si>
    <t>Показатель 1 "Доля средств бюджета Конаковского района, предусмотренных для участия в мероприятиях проводимых поселениями, в общем объеме средств, предусмотренных для реализации данной программы"</t>
  </si>
  <si>
    <t>Мероприятие 2.008 "Оборудование социально-значимых объектов муниципальной собственности с целью обеспечения доступности для инвалидов и других МГН в дошкольных учреждениях"</t>
  </si>
  <si>
    <t>Всего муниципальная программа:</t>
  </si>
  <si>
    <r>
      <t>Задача 3.</t>
    </r>
    <r>
      <rPr>
        <sz val="12"/>
        <color indexed="8"/>
        <rFont val="Times New Roman"/>
        <family val="1"/>
      </rPr>
      <t xml:space="preserve"> «Преодоление социальной разобщенности в обществе и формирование позитивного отношения к проблемам инвалидов и к проблеме обеспечения доступной среды жизнедеятельности для инвалидов и других МГН в Конаковском районе Тверской области».</t>
    </r>
  </si>
  <si>
    <t>Показатель 1 "Доля средств бюджета Конаковского района, предусмотренных для повышения оплаты труда работникам муниципальных учреждений в связи с увеличением минимального размера оплаты труда за счет средств областного бюджета, в общем объеме средств, предусмотренных для реализации данной программы"</t>
  </si>
  <si>
    <t xml:space="preserve">Мероприятия 1.004 "Расходы на повышение оплаты труда работникам муниципальных учреждений в связи с увеличением минимального размера оплаты труда за счет средств областного бюджета" </t>
  </si>
  <si>
    <t xml:space="preserve">Мероприятия 1.005 "Расходы на повышение оплаты труда работникам муниципальных учреждений в связи с увеличением минимального размера оплаты труда за счет средств местного бюджета" </t>
  </si>
  <si>
    <t>Показатель 1 "Доля средств бюджета Конаковского района, предусмотренных для повышения оплаты труда работникам муниципальных учреждений в связи с увеличением минимального размера оплаты труда за счет средств местного бюджета, в общем объеме средств, предусмотренных для реализации данной программы"</t>
  </si>
  <si>
    <t xml:space="preserve">Приложение №3
к Постановлению Администрации
Конаковского района Тверской области
от  __________________  №______
</t>
  </si>
  <si>
    <r>
      <t xml:space="preserve">   Задача 1."</t>
    </r>
    <r>
      <rPr>
        <sz val="11"/>
        <rFont val="Times New Roman"/>
        <family val="1"/>
      </rPr>
      <t xml:space="preserve"> Совершенствование нормативно-правовой и организационной основы формирования доступной среды жизнедеятельности инвалидов и других МГН в Конаковском районе Тверской области"</t>
    </r>
  </si>
  <si>
    <r>
      <t>Задача 2</t>
    </r>
    <r>
      <rPr>
        <sz val="11"/>
        <rFont val="Times New Roman"/>
        <family val="1"/>
      </rPr>
      <t>. "Повышение уровня доступности приоритетных объектов и услуг в приоритетных сферах жизнедеятельности инвалидов и других МГН в Конаковском районе Тверской области"</t>
    </r>
  </si>
  <si>
    <r>
      <t>Задача 3. "</t>
    </r>
    <r>
      <rPr>
        <sz val="11"/>
        <rFont val="Times New Roman"/>
        <family val="1"/>
      </rPr>
      <t>Преодоление социальной разобщенности в обществе и формирование позитивного отношения к проблемам инвалидов и к проблеме обеспечения доступной среды жизнедеятельности для инвалидов и других МГН в Конаковском районе Тверской области"</t>
    </r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</si>
</sst>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%"/>
    <numFmt numFmtId="174" formatCode="_-* #,##0.00&quot;р.&quot;_-;\-* #,##0.00&quot;р.&quot;_-;_-* \-??&quot;р.&quot;_-;_-@_-"/>
    <numFmt numFmtId="175" formatCode="_-* #,##0_р_._-;\-* #,##0_р_._-;_-* \-_р_._-;_-@_-"/>
    <numFmt numFmtId="176" formatCode="_-* #,##0.00_р_._-;\-* #,##0.00_р_._-;_-* \-??_р_._-;_-@_-"/>
    <numFmt numFmtId="177" formatCode="#,##0.000;[Red]#,##0.000"/>
    <numFmt numFmtId="178" formatCode="#,##0.00;[Red]#,##0.00"/>
    <numFmt numFmtId="179" formatCode="#,##0.000"/>
    <numFmt numFmtId="180" formatCode="#,##0;[Red]#,##0"/>
    <numFmt numFmtId="181" formatCode="#,##0.0;[Red]#,##0.0"/>
    <numFmt numFmtId="182" formatCode="0.000;[Red]0.000"/>
    <numFmt numFmtId="183" formatCode="0.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_-* #,##0.000_р_._-;\-* #,##0.000_р_._-;_-* \-??_р_._-;_-@_-"/>
    <numFmt numFmtId="189" formatCode="_-* #,##0.000\ _₽_-;\-* #,##0.000\ _₽_-;_-* &quot;-&quot;???\ _₽_-;_-@_-"/>
    <numFmt numFmtId="190" formatCode="_-* #,##0.000_р_._-;\-* #,##0.000_р_._-;_-* &quot;-&quot;???_р_._-;_-@_-"/>
    <numFmt numFmtId="191" formatCode="0.0"/>
  </numFmts>
  <fonts count="56">
    <font>
      <sz val="10"/>
      <color indexed="8"/>
      <name val="Arial"/>
      <family val="2"/>
    </font>
    <font>
      <sz val="10"/>
      <name val="Arial"/>
      <family val="0"/>
    </font>
    <font>
      <sz val="12"/>
      <color indexed="8"/>
      <name val="Times New Roman"/>
      <family val="1"/>
    </font>
    <font>
      <b/>
      <sz val="15"/>
      <color indexed="56"/>
      <name val="Calibri"/>
      <family val="2"/>
    </font>
    <font>
      <sz val="7.95"/>
      <color indexed="8"/>
      <name val="Times New Roman"/>
      <family val="1"/>
    </font>
    <font>
      <sz val="10"/>
      <color indexed="8"/>
      <name val="Times New Roman"/>
      <family val="1"/>
    </font>
    <font>
      <sz val="9.9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ahoma"/>
      <family val="2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7.95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9.95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4">
    <xf numFmtId="0" fontId="0" fillId="0" borderId="0">
      <alignment vertical="top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" fillId="0" borderId="1" applyNumberFormat="0" applyFill="0" applyProtection="0">
      <alignment vertical="top" wrapText="1"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2" applyNumberFormat="0" applyAlignment="0" applyProtection="0"/>
    <xf numFmtId="0" fontId="39" fillId="27" borderId="3" applyNumberFormat="0" applyAlignment="0" applyProtection="0"/>
    <xf numFmtId="0" fontId="40" fillId="27" borderId="2" applyNumberFormat="0" applyAlignment="0" applyProtection="0"/>
    <xf numFmtId="0" fontId="41" fillId="0" borderId="0" applyNumberFormat="0" applyFill="0" applyBorder="0" applyAlignment="0" applyProtection="0"/>
    <xf numFmtId="174" fontId="0" fillId="0" borderId="0" applyFill="0" applyBorder="0" applyProtection="0">
      <alignment vertical="top" wrapText="1"/>
    </xf>
    <xf numFmtId="42" fontId="1" fillId="0" borderId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6" fillId="28" borderId="8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ill="0" applyBorder="0" applyProtection="0">
      <alignment vertical="top" wrapText="1"/>
    </xf>
    <xf numFmtId="0" fontId="52" fillId="0" borderId="10" applyNumberFormat="0" applyFill="0" applyAlignment="0" applyProtection="0"/>
    <xf numFmtId="0" fontId="53" fillId="0" borderId="0" applyNumberFormat="0" applyFill="0" applyBorder="0" applyAlignment="0" applyProtection="0"/>
    <xf numFmtId="176" fontId="0" fillId="0" borderId="0" applyFill="0" applyBorder="0" applyProtection="0">
      <alignment vertical="top" wrapText="1"/>
    </xf>
    <xf numFmtId="175" fontId="0" fillId="0" borderId="0" applyFill="0" applyBorder="0" applyProtection="0">
      <alignment vertical="top" wrapText="1"/>
    </xf>
    <xf numFmtId="0" fontId="54" fillId="32" borderId="0" applyNumberFormat="0" applyBorder="0" applyAlignment="0" applyProtection="0"/>
  </cellStyleXfs>
  <cellXfs count="108">
    <xf numFmtId="0" fontId="0" fillId="0" borderId="0" xfId="0" applyAlignment="1">
      <alignment vertical="top" wrapText="1"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/>
    </xf>
    <xf numFmtId="173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173" fontId="2" fillId="0" borderId="0" xfId="0" applyNumberFormat="1" applyFont="1" applyFill="1" applyBorder="1" applyAlignment="1">
      <alignment horizontal="left" vertical="top" wrapText="1"/>
    </xf>
    <xf numFmtId="0" fontId="2" fillId="0" borderId="0" xfId="33" applyNumberFormat="1" applyFont="1" applyFill="1" applyBorder="1" applyAlignment="1" applyProtection="1">
      <alignment horizontal="center" vertical="center" wrapText="1"/>
      <protection/>
    </xf>
    <xf numFmtId="0" fontId="4" fillId="0" borderId="11" xfId="58" applyNumberFormat="1" applyFont="1" applyFill="1" applyBorder="1" applyAlignment="1" applyProtection="1">
      <alignment horizontal="center" vertical="center" wrapText="1"/>
      <protection/>
    </xf>
    <xf numFmtId="0" fontId="6" fillId="0" borderId="11" xfId="44" applyNumberFormat="1" applyFont="1" applyFill="1" applyBorder="1" applyAlignment="1" applyProtection="1">
      <alignment horizontal="center" vertical="center" wrapText="1"/>
      <protection/>
    </xf>
    <xf numFmtId="0" fontId="5" fillId="0" borderId="11" xfId="61" applyNumberFormat="1" applyFont="1" applyFill="1" applyBorder="1" applyAlignment="1" applyProtection="1">
      <alignment horizontal="center" vertical="center" wrapText="1"/>
      <protection/>
    </xf>
    <xf numFmtId="0" fontId="5" fillId="0" borderId="12" xfId="61" applyNumberFormat="1" applyFont="1" applyFill="1" applyBorder="1" applyAlignment="1" applyProtection="1">
      <alignment horizontal="center" vertical="center" wrapText="1"/>
      <protection/>
    </xf>
    <xf numFmtId="0" fontId="5" fillId="0" borderId="13" xfId="61" applyNumberFormat="1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vertical="top" wrapText="1"/>
    </xf>
    <xf numFmtId="0" fontId="5" fillId="0" borderId="14" xfId="0" applyFont="1" applyFill="1" applyBorder="1" applyAlignment="1">
      <alignment vertical="top" wrapText="1"/>
    </xf>
    <xf numFmtId="0" fontId="5" fillId="0" borderId="15" xfId="0" applyFont="1" applyFill="1" applyBorder="1" applyAlignment="1">
      <alignment vertical="top" wrapText="1"/>
    </xf>
    <xf numFmtId="0" fontId="6" fillId="0" borderId="15" xfId="44" applyNumberFormat="1" applyFont="1" applyFill="1" applyBorder="1" applyAlignment="1" applyProtection="1">
      <alignment horizontal="center" vertical="center" wrapText="1"/>
      <protection/>
    </xf>
    <xf numFmtId="0" fontId="5" fillId="0" borderId="15" xfId="61" applyNumberFormat="1" applyFont="1" applyFill="1" applyBorder="1" applyAlignment="1" applyProtection="1">
      <alignment horizontal="center" vertical="center" wrapText="1"/>
      <protection/>
    </xf>
    <xf numFmtId="0" fontId="5" fillId="0" borderId="16" xfId="61" applyNumberFormat="1" applyFont="1" applyFill="1" applyBorder="1" applyAlignment="1" applyProtection="1">
      <alignment horizontal="center" vertical="center" wrapText="1"/>
      <protection/>
    </xf>
    <xf numFmtId="0" fontId="4" fillId="0" borderId="12" xfId="58" applyNumberFormat="1" applyFont="1" applyFill="1" applyBorder="1" applyAlignment="1" applyProtection="1">
      <alignment horizontal="center" vertical="center" wrapText="1"/>
      <protection/>
    </xf>
    <xf numFmtId="0" fontId="5" fillId="0" borderId="17" xfId="0" applyFont="1" applyFill="1" applyBorder="1" applyAlignment="1">
      <alignment vertical="center" wrapText="1"/>
    </xf>
    <xf numFmtId="0" fontId="6" fillId="0" borderId="17" xfId="44" applyNumberFormat="1" applyFont="1" applyFill="1" applyBorder="1" applyAlignment="1" applyProtection="1">
      <alignment horizontal="center" vertical="center" wrapText="1"/>
      <protection/>
    </xf>
    <xf numFmtId="0" fontId="5" fillId="0" borderId="17" xfId="0" applyFont="1" applyFill="1" applyBorder="1" applyAlignment="1">
      <alignment vertical="top" wrapText="1"/>
    </xf>
    <xf numFmtId="0" fontId="10" fillId="0" borderId="17" xfId="0" applyFont="1" applyBorder="1" applyAlignment="1">
      <alignment vertical="top" wrapText="1"/>
    </xf>
    <xf numFmtId="0" fontId="7" fillId="0" borderId="17" xfId="0" applyFont="1" applyBorder="1" applyAlignment="1">
      <alignment vertical="top" wrapText="1"/>
    </xf>
    <xf numFmtId="188" fontId="0" fillId="0" borderId="17" xfId="61" applyNumberFormat="1" applyBorder="1">
      <alignment vertical="top" wrapText="1"/>
    </xf>
    <xf numFmtId="0" fontId="10" fillId="0" borderId="18" xfId="0" applyFont="1" applyBorder="1" applyAlignment="1">
      <alignment vertical="top" wrapText="1"/>
    </xf>
    <xf numFmtId="188" fontId="0" fillId="0" borderId="18" xfId="61" applyNumberFormat="1" applyBorder="1">
      <alignment vertical="top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left" vertical="center" wrapText="1"/>
    </xf>
    <xf numFmtId="189" fontId="7" fillId="0" borderId="18" xfId="0" applyNumberFormat="1" applyFont="1" applyBorder="1" applyAlignment="1">
      <alignment horizontal="center" vertical="center" wrapText="1"/>
    </xf>
    <xf numFmtId="0" fontId="0" fillId="0" borderId="17" xfId="61" applyNumberFormat="1" applyBorder="1">
      <alignment vertical="top" wrapText="1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 vertical="top" wrapText="1"/>
    </xf>
    <xf numFmtId="0" fontId="12" fillId="0" borderId="0" xfId="0" applyFont="1" applyFill="1" applyAlignment="1">
      <alignment vertical="top" wrapText="1"/>
    </xf>
    <xf numFmtId="0" fontId="12" fillId="0" borderId="0" xfId="0" applyFont="1" applyFill="1" applyAlignment="1">
      <alignment horizontal="center" vertical="top" wrapText="1"/>
    </xf>
    <xf numFmtId="172" fontId="12" fillId="0" borderId="0" xfId="0" applyNumberFormat="1" applyFont="1" applyFill="1" applyAlignment="1">
      <alignment horizontal="right" vertical="center" wrapText="1"/>
    </xf>
    <xf numFmtId="0" fontId="12" fillId="0" borderId="0" xfId="0" applyFont="1" applyFill="1" applyAlignment="1">
      <alignment horizontal="center" vertical="center" wrapText="1"/>
    </xf>
    <xf numFmtId="0" fontId="13" fillId="0" borderId="11" xfId="58" applyNumberFormat="1" applyFont="1" applyFill="1" applyBorder="1" applyAlignment="1" applyProtection="1">
      <alignment horizontal="center" vertical="center" wrapText="1"/>
      <protection/>
    </xf>
    <xf numFmtId="172" fontId="14" fillId="0" borderId="11" xfId="58" applyNumberFormat="1" applyFont="1" applyFill="1" applyBorder="1" applyAlignment="1" applyProtection="1">
      <alignment horizontal="right" vertical="center" wrapText="1"/>
      <protection/>
    </xf>
    <xf numFmtId="0" fontId="15" fillId="0" borderId="11" xfId="62" applyNumberFormat="1" applyFont="1" applyFill="1" applyBorder="1" applyAlignment="1" applyProtection="1">
      <alignment vertical="center" wrapText="1"/>
      <protection/>
    </xf>
    <xf numFmtId="0" fontId="14" fillId="0" borderId="11" xfId="61" applyNumberFormat="1" applyFont="1" applyFill="1" applyBorder="1" applyAlignment="1" applyProtection="1">
      <alignment horizontal="center" vertical="center" wrapText="1"/>
      <protection/>
    </xf>
    <xf numFmtId="179" fontId="14" fillId="0" borderId="11" xfId="62" applyNumberFormat="1" applyFont="1" applyFill="1" applyBorder="1" applyAlignment="1" applyProtection="1">
      <alignment vertical="center" wrapText="1"/>
      <protection/>
    </xf>
    <xf numFmtId="0" fontId="14" fillId="0" borderId="11" xfId="0" applyFont="1" applyFill="1" applyBorder="1" applyAlignment="1">
      <alignment horizontal="center" vertical="center" wrapText="1"/>
    </xf>
    <xf numFmtId="3" fontId="16" fillId="0" borderId="11" xfId="0" applyNumberFormat="1" applyFont="1" applyFill="1" applyBorder="1" applyAlignment="1">
      <alignment horizontal="right" vertical="center" wrapText="1"/>
    </xf>
    <xf numFmtId="172" fontId="16" fillId="0" borderId="11" xfId="0" applyNumberFormat="1" applyFont="1" applyFill="1" applyBorder="1" applyAlignment="1">
      <alignment horizontal="right" vertical="center" wrapText="1"/>
    </xf>
    <xf numFmtId="3" fontId="14" fillId="0" borderId="11" xfId="0" applyNumberFormat="1" applyFont="1" applyFill="1" applyBorder="1" applyAlignment="1">
      <alignment horizontal="right" vertical="center" wrapText="1"/>
    </xf>
    <xf numFmtId="0" fontId="17" fillId="0" borderId="11" xfId="62" applyNumberFormat="1" applyFont="1" applyFill="1" applyBorder="1" applyAlignment="1" applyProtection="1">
      <alignment vertical="center" wrapText="1"/>
      <protection/>
    </xf>
    <xf numFmtId="183" fontId="14" fillId="0" borderId="11" xfId="62" applyNumberFormat="1" applyFont="1" applyFill="1" applyBorder="1" applyAlignment="1" applyProtection="1">
      <alignment vertical="center" wrapText="1"/>
      <protection/>
    </xf>
    <xf numFmtId="172" fontId="16" fillId="0" borderId="12" xfId="0" applyNumberFormat="1" applyFont="1" applyFill="1" applyBorder="1" applyAlignment="1">
      <alignment horizontal="center" vertical="center" wrapText="1"/>
    </xf>
    <xf numFmtId="183" fontId="16" fillId="0" borderId="12" xfId="0" applyNumberFormat="1" applyFont="1" applyFill="1" applyBorder="1" applyAlignment="1">
      <alignment horizontal="right" vertical="center" wrapText="1"/>
    </xf>
    <xf numFmtId="183" fontId="14" fillId="0" borderId="12" xfId="0" applyNumberFormat="1" applyFont="1" applyFill="1" applyBorder="1" applyAlignment="1">
      <alignment horizontal="right" vertical="center" wrapText="1"/>
    </xf>
    <xf numFmtId="172" fontId="16" fillId="0" borderId="12" xfId="0" applyNumberFormat="1" applyFont="1" applyFill="1" applyBorder="1" applyAlignment="1">
      <alignment horizontal="right" vertical="center" wrapText="1"/>
    </xf>
    <xf numFmtId="172" fontId="14" fillId="0" borderId="11" xfId="0" applyNumberFormat="1" applyFont="1" applyFill="1" applyBorder="1" applyAlignment="1">
      <alignment horizontal="right" vertical="center" wrapText="1"/>
    </xf>
    <xf numFmtId="0" fontId="14" fillId="0" borderId="15" xfId="0" applyFont="1" applyFill="1" applyBorder="1" applyAlignment="1">
      <alignment horizontal="center" vertical="center" wrapText="1"/>
    </xf>
    <xf numFmtId="179" fontId="16" fillId="0" borderId="11" xfId="0" applyNumberFormat="1" applyFont="1" applyFill="1" applyBorder="1" applyAlignment="1">
      <alignment horizontal="right" vertical="center" wrapText="1"/>
    </xf>
    <xf numFmtId="3" fontId="16" fillId="0" borderId="16" xfId="0" applyNumberFormat="1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top" wrapText="1"/>
    </xf>
    <xf numFmtId="172" fontId="14" fillId="0" borderId="12" xfId="62" applyNumberFormat="1" applyFont="1" applyFill="1" applyBorder="1" applyAlignment="1" applyProtection="1">
      <alignment vertical="center" wrapText="1"/>
      <protection/>
    </xf>
    <xf numFmtId="181" fontId="14" fillId="0" borderId="12" xfId="62" applyNumberFormat="1" applyFont="1" applyFill="1" applyBorder="1" applyAlignment="1" applyProtection="1">
      <alignment vertical="center" wrapText="1"/>
      <protection/>
    </xf>
    <xf numFmtId="0" fontId="14" fillId="0" borderId="12" xfId="0" applyFont="1" applyFill="1" applyBorder="1" applyAlignment="1">
      <alignment horizontal="center" vertical="center" wrapText="1"/>
    </xf>
    <xf numFmtId="3" fontId="14" fillId="0" borderId="19" xfId="62" applyNumberFormat="1" applyFont="1" applyFill="1" applyBorder="1" applyAlignment="1" applyProtection="1">
      <alignment vertical="center" wrapText="1"/>
      <protection/>
    </xf>
    <xf numFmtId="1" fontId="14" fillId="0" borderId="19" xfId="62" applyNumberFormat="1" applyFont="1" applyFill="1" applyBorder="1" applyAlignment="1" applyProtection="1">
      <alignment vertical="center" wrapText="1"/>
      <protection/>
    </xf>
    <xf numFmtId="0" fontId="14" fillId="0" borderId="19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vertical="top" wrapText="1"/>
    </xf>
    <xf numFmtId="183" fontId="14" fillId="0" borderId="11" xfId="0" applyNumberFormat="1" applyFont="1" applyFill="1" applyBorder="1" applyAlignment="1">
      <alignment horizontal="center" vertical="top" wrapText="1"/>
    </xf>
    <xf numFmtId="0" fontId="14" fillId="0" borderId="11" xfId="0" applyFont="1" applyFill="1" applyBorder="1" applyAlignment="1">
      <alignment horizontal="center" vertical="top" wrapText="1"/>
    </xf>
    <xf numFmtId="0" fontId="17" fillId="0" borderId="11" xfId="0" applyFont="1" applyFill="1" applyBorder="1" applyAlignment="1">
      <alignment horizontal="justify" vertical="top" wrapText="1"/>
    </xf>
    <xf numFmtId="0" fontId="14" fillId="0" borderId="15" xfId="0" applyFont="1" applyFill="1" applyBorder="1" applyAlignment="1">
      <alignment vertical="top" wrapText="1"/>
    </xf>
    <xf numFmtId="0" fontId="14" fillId="0" borderId="15" xfId="0" applyNumberFormat="1" applyFont="1" applyFill="1" applyBorder="1" applyAlignment="1">
      <alignment horizontal="center" vertical="top" wrapText="1"/>
    </xf>
    <xf numFmtId="0" fontId="15" fillId="0" borderId="11" xfId="0" applyFont="1" applyFill="1" applyBorder="1" applyAlignment="1">
      <alignment vertical="top" wrapText="1"/>
    </xf>
    <xf numFmtId="176" fontId="14" fillId="0" borderId="11" xfId="61" applyFont="1" applyFill="1" applyBorder="1">
      <alignment vertical="top" wrapText="1"/>
    </xf>
    <xf numFmtId="172" fontId="14" fillId="0" borderId="11" xfId="0" applyNumberFormat="1" applyFont="1" applyFill="1" applyBorder="1" applyAlignment="1">
      <alignment horizontal="center" vertical="top" wrapText="1"/>
    </xf>
    <xf numFmtId="181" fontId="14" fillId="0" borderId="11" xfId="0" applyNumberFormat="1" applyFont="1" applyFill="1" applyBorder="1" applyAlignment="1">
      <alignment horizontal="center" vertical="top" wrapText="1"/>
    </xf>
    <xf numFmtId="1" fontId="14" fillId="0" borderId="11" xfId="0" applyNumberFormat="1" applyFont="1" applyFill="1" applyBorder="1" applyAlignment="1">
      <alignment horizontal="center" vertical="top"/>
    </xf>
    <xf numFmtId="0" fontId="14" fillId="0" borderId="16" xfId="0" applyFont="1" applyFill="1" applyBorder="1" applyAlignment="1">
      <alignment horizontal="center" vertical="top" wrapText="1"/>
    </xf>
    <xf numFmtId="172" fontId="16" fillId="0" borderId="0" xfId="0" applyNumberFormat="1" applyFont="1" applyFill="1" applyBorder="1" applyAlignment="1">
      <alignment horizontal="right" vertical="center" wrapText="1"/>
    </xf>
    <xf numFmtId="0" fontId="14" fillId="0" borderId="0" xfId="0" applyFont="1" applyFill="1" applyAlignment="1">
      <alignment vertical="top" wrapText="1"/>
    </xf>
    <xf numFmtId="0" fontId="14" fillId="0" borderId="0" xfId="0" applyFont="1" applyFill="1" applyBorder="1" applyAlignment="1">
      <alignment horizontal="center" vertical="center" wrapText="1"/>
    </xf>
    <xf numFmtId="172" fontId="1" fillId="0" borderId="0" xfId="0" applyNumberFormat="1" applyFont="1" applyFill="1" applyAlignment="1">
      <alignment horizontal="right" vertical="center" wrapText="1"/>
    </xf>
    <xf numFmtId="0" fontId="1" fillId="0" borderId="0" xfId="0" applyFont="1" applyFill="1" applyAlignment="1">
      <alignment horizontal="center" vertical="center" wrapText="1"/>
    </xf>
    <xf numFmtId="3" fontId="16" fillId="0" borderId="12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center" wrapText="1"/>
    </xf>
    <xf numFmtId="0" fontId="0" fillId="0" borderId="0" xfId="0" applyAlignment="1">
      <alignment vertical="top" wrapText="1"/>
    </xf>
    <xf numFmtId="0" fontId="2" fillId="0" borderId="0" xfId="0" applyFont="1" applyFill="1" applyBorder="1" applyAlignment="1">
      <alignment horizontal="left" vertical="top"/>
    </xf>
    <xf numFmtId="0" fontId="0" fillId="0" borderId="0" xfId="0" applyAlignment="1">
      <alignment horizontal="left" vertical="top"/>
    </xf>
    <xf numFmtId="0" fontId="11" fillId="0" borderId="0" xfId="0" applyFont="1" applyFill="1" applyAlignment="1">
      <alignment horizontal="right" vertical="top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_BuiltIn_Заголовок 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91"/>
  <sheetViews>
    <sheetView tabSelected="1" view="pageBreakPreview" zoomScale="86" zoomScaleNormal="95" zoomScaleSheetLayoutView="86" zoomScalePageLayoutView="0" workbookViewId="0" topLeftCell="A1">
      <selection activeCell="A9" sqref="A9:AJ9"/>
    </sheetView>
  </sheetViews>
  <sheetFormatPr defaultColWidth="9.00390625" defaultRowHeight="13.5" customHeight="1"/>
  <cols>
    <col min="1" max="1" width="3.421875" style="1" customWidth="1"/>
    <col min="2" max="3" width="3.7109375" style="1" customWidth="1"/>
    <col min="4" max="6" width="3.421875" style="1" customWidth="1"/>
    <col min="7" max="7" width="4.00390625" style="1" customWidth="1"/>
    <col min="8" max="17" width="3.421875" style="1" customWidth="1"/>
    <col min="18" max="18" width="3.57421875" style="1" customWidth="1"/>
    <col min="19" max="19" width="3.8515625" style="1" customWidth="1"/>
    <col min="20" max="20" width="4.28125" style="1" customWidth="1"/>
    <col min="21" max="27" width="0" style="1" hidden="1" customWidth="1"/>
    <col min="28" max="28" width="53.28125" style="36" customWidth="1"/>
    <col min="29" max="29" width="13.28125" style="37" customWidth="1"/>
    <col min="30" max="30" width="11.421875" style="36" customWidth="1"/>
    <col min="31" max="31" width="11.7109375" style="36" customWidth="1"/>
    <col min="32" max="32" width="12.00390625" style="36" customWidth="1"/>
    <col min="33" max="33" width="11.28125" style="36" customWidth="1"/>
    <col min="34" max="34" width="11.8515625" style="36" customWidth="1"/>
    <col min="35" max="35" width="12.28125" style="83" customWidth="1"/>
    <col min="36" max="36" width="14.8515625" style="84" customWidth="1"/>
    <col min="37" max="16384" width="9.00390625" style="2" customWidth="1"/>
  </cols>
  <sheetData>
    <row r="1" spans="32:36" ht="99.75" customHeight="1">
      <c r="AF1" s="97" t="s">
        <v>119</v>
      </c>
      <c r="AG1" s="97"/>
      <c r="AH1" s="97"/>
      <c r="AI1" s="97"/>
      <c r="AJ1" s="97"/>
    </row>
    <row r="2" spans="28:36" s="3" customFormat="1" ht="81" customHeight="1">
      <c r="AB2" s="38"/>
      <c r="AC2" s="39"/>
      <c r="AD2" s="38"/>
      <c r="AE2" s="38"/>
      <c r="AF2" s="104" t="s">
        <v>105</v>
      </c>
      <c r="AG2" s="104"/>
      <c r="AH2" s="104"/>
      <c r="AI2" s="104"/>
      <c r="AJ2" s="104"/>
    </row>
    <row r="3" spans="28:36" s="3" customFormat="1" ht="4.5" customHeight="1">
      <c r="AB3" s="38"/>
      <c r="AC3" s="39"/>
      <c r="AD3" s="38"/>
      <c r="AE3" s="38"/>
      <c r="AF3" s="104"/>
      <c r="AG3" s="104"/>
      <c r="AH3" s="104"/>
      <c r="AI3" s="104"/>
      <c r="AJ3" s="104"/>
    </row>
    <row r="4" spans="28:36" s="3" customFormat="1" ht="12.75" customHeight="1">
      <c r="AB4" s="38"/>
      <c r="AC4" s="39"/>
      <c r="AD4" s="38"/>
      <c r="AE4" s="38"/>
      <c r="AF4" s="38"/>
      <c r="AG4" s="38"/>
      <c r="AH4" s="38"/>
      <c r="AI4" s="40"/>
      <c r="AJ4" s="41"/>
    </row>
    <row r="5" spans="1:36" s="3" customFormat="1" ht="15.75" customHeight="1">
      <c r="A5" s="105" t="s">
        <v>42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6"/>
      <c r="AJ5" s="106"/>
    </row>
    <row r="6" spans="1:36" s="3" customFormat="1" ht="16.5" customHeight="1">
      <c r="A6" s="105" t="s">
        <v>76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6"/>
      <c r="AJ6" s="106"/>
    </row>
    <row r="7" spans="1:36" s="3" customFormat="1" ht="54.75" customHeight="1">
      <c r="A7" s="105" t="s">
        <v>43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6"/>
      <c r="AJ7" s="106"/>
    </row>
    <row r="8" spans="1:59" s="3" customFormat="1" ht="18" customHeight="1">
      <c r="A8" s="93" t="s">
        <v>44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8"/>
      <c r="AY8" s="9"/>
      <c r="AZ8" s="9"/>
      <c r="BA8" s="9"/>
      <c r="BB8" s="9"/>
      <c r="BC8" s="9"/>
      <c r="BD8" s="9"/>
      <c r="BE8" s="9"/>
      <c r="BF8" s="9"/>
      <c r="BG8" s="9"/>
    </row>
    <row r="9" spans="1:59" s="3" customFormat="1" ht="15.75" customHeight="1">
      <c r="A9" s="95" t="s">
        <v>88</v>
      </c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</row>
    <row r="10" spans="1:59" s="3" customFormat="1" ht="17.25" customHeight="1">
      <c r="A10" s="5"/>
      <c r="B10" s="5"/>
      <c r="C10" s="5"/>
      <c r="D10" s="5"/>
      <c r="E10" s="5"/>
      <c r="F10" s="5"/>
      <c r="G10" s="5"/>
      <c r="H10" s="92" t="s">
        <v>77</v>
      </c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</row>
    <row r="11" spans="1:59" s="3" customFormat="1" ht="16.5" customHeight="1">
      <c r="A11" s="5"/>
      <c r="B11" s="5"/>
      <c r="C11" s="5"/>
      <c r="D11" s="5"/>
      <c r="E11" s="5"/>
      <c r="F11" s="5"/>
      <c r="G11" s="5"/>
      <c r="H11" s="92" t="s">
        <v>45</v>
      </c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</row>
    <row r="12" spans="1:59" s="3" customFormat="1" ht="18.75" customHeight="1">
      <c r="A12" s="5"/>
      <c r="B12" s="5"/>
      <c r="C12" s="5"/>
      <c r="D12" s="5"/>
      <c r="E12" s="5"/>
      <c r="F12" s="5"/>
      <c r="G12" s="5"/>
      <c r="H12" s="92" t="s">
        <v>46</v>
      </c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10"/>
      <c r="AY12" s="4"/>
      <c r="AZ12" s="4"/>
      <c r="BA12" s="4"/>
      <c r="BB12" s="4"/>
      <c r="BC12" s="4"/>
      <c r="BD12" s="4"/>
      <c r="BE12" s="4"/>
      <c r="BF12" s="4"/>
      <c r="BG12" s="4"/>
    </row>
    <row r="13" spans="1:59" s="3" customFormat="1" ht="0.75" customHeight="1">
      <c r="A13" s="5"/>
      <c r="B13" s="5"/>
      <c r="C13" s="5"/>
      <c r="D13" s="5"/>
      <c r="E13" s="5"/>
      <c r="F13" s="5"/>
      <c r="G13" s="5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10"/>
      <c r="AY13" s="4"/>
      <c r="AZ13" s="4"/>
      <c r="BA13" s="4"/>
      <c r="BB13" s="4"/>
      <c r="BC13" s="4"/>
      <c r="BD13" s="4"/>
      <c r="BE13" s="4"/>
      <c r="BF13" s="4"/>
      <c r="BG13" s="4"/>
    </row>
    <row r="14" spans="1:59" s="3" customFormat="1" ht="15.75" customHeight="1" hidden="1">
      <c r="A14" s="5"/>
      <c r="B14" s="5"/>
      <c r="C14" s="5"/>
      <c r="D14" s="5"/>
      <c r="E14" s="5"/>
      <c r="F14" s="5"/>
      <c r="G14" s="5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10"/>
      <c r="AY14" s="4"/>
      <c r="AZ14" s="4"/>
      <c r="BA14" s="4"/>
      <c r="BB14" s="4"/>
      <c r="BC14" s="4"/>
      <c r="BD14" s="4"/>
      <c r="BE14" s="4"/>
      <c r="BF14" s="4"/>
      <c r="BG14" s="4"/>
    </row>
    <row r="15" spans="1:59" s="3" customFormat="1" ht="8.25" customHeight="1" hidden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6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  <c r="BA15" s="91"/>
      <c r="BB15" s="91"/>
      <c r="BC15" s="91"/>
      <c r="BD15" s="91"/>
      <c r="BE15" s="91"/>
      <c r="BF15" s="91"/>
      <c r="BG15" s="91"/>
    </row>
    <row r="16" spans="1:36" s="1" customFormat="1" ht="25.5" customHeight="1">
      <c r="A16" s="98" t="s">
        <v>9</v>
      </c>
      <c r="B16" s="99"/>
      <c r="C16" s="100"/>
      <c r="D16" s="90" t="s">
        <v>0</v>
      </c>
      <c r="E16" s="90"/>
      <c r="F16" s="90" t="s">
        <v>1</v>
      </c>
      <c r="G16" s="90"/>
      <c r="H16" s="90" t="s">
        <v>2</v>
      </c>
      <c r="I16" s="90"/>
      <c r="J16" s="90"/>
      <c r="K16" s="90"/>
      <c r="L16" s="90"/>
      <c r="M16" s="90"/>
      <c r="N16" s="90"/>
      <c r="O16" s="90" t="s">
        <v>3</v>
      </c>
      <c r="P16" s="90"/>
      <c r="Q16" s="90"/>
      <c r="R16" s="90" t="s">
        <v>4</v>
      </c>
      <c r="S16" s="90"/>
      <c r="T16" s="90"/>
      <c r="U16" s="90"/>
      <c r="V16" s="90"/>
      <c r="W16" s="90"/>
      <c r="X16" s="90"/>
      <c r="Y16" s="90"/>
      <c r="Z16" s="90"/>
      <c r="AA16" s="90"/>
      <c r="AB16" s="88" t="s">
        <v>5</v>
      </c>
      <c r="AC16" s="88" t="s">
        <v>6</v>
      </c>
      <c r="AD16" s="88" t="s">
        <v>7</v>
      </c>
      <c r="AE16" s="88"/>
      <c r="AF16" s="88"/>
      <c r="AG16" s="88"/>
      <c r="AH16" s="88"/>
      <c r="AI16" s="88" t="s">
        <v>8</v>
      </c>
      <c r="AJ16" s="88"/>
    </row>
    <row r="17" spans="1:36" s="1" customFormat="1" ht="62.25" customHeight="1">
      <c r="A17" s="101"/>
      <c r="B17" s="102"/>
      <c r="C17" s="103"/>
      <c r="D17" s="89"/>
      <c r="E17" s="89"/>
      <c r="F17" s="89"/>
      <c r="G17" s="89"/>
      <c r="H17" s="23"/>
      <c r="I17" s="23"/>
      <c r="J17" s="23"/>
      <c r="K17" s="23"/>
      <c r="L17" s="23"/>
      <c r="M17" s="23"/>
      <c r="N17" s="23"/>
      <c r="O17" s="89"/>
      <c r="P17" s="89"/>
      <c r="Q17" s="89"/>
      <c r="R17" s="89" t="s">
        <v>10</v>
      </c>
      <c r="S17" s="89"/>
      <c r="T17" s="12" t="s">
        <v>11</v>
      </c>
      <c r="U17" s="12" t="s">
        <v>12</v>
      </c>
      <c r="V17" s="12" t="s">
        <v>13</v>
      </c>
      <c r="W17" s="90" t="s">
        <v>14</v>
      </c>
      <c r="X17" s="90"/>
      <c r="Y17" s="90"/>
      <c r="Z17" s="90" t="s">
        <v>15</v>
      </c>
      <c r="AA17" s="90"/>
      <c r="AB17" s="88"/>
      <c r="AC17" s="88"/>
      <c r="AD17" s="42" t="s">
        <v>16</v>
      </c>
      <c r="AE17" s="42" t="s">
        <v>36</v>
      </c>
      <c r="AF17" s="42" t="s">
        <v>37</v>
      </c>
      <c r="AG17" s="42" t="s">
        <v>38</v>
      </c>
      <c r="AH17" s="42" t="s">
        <v>39</v>
      </c>
      <c r="AI17" s="43" t="s">
        <v>17</v>
      </c>
      <c r="AJ17" s="42" t="s">
        <v>18</v>
      </c>
    </row>
    <row r="18" spans="1:36" s="1" customFormat="1" ht="48" customHeight="1">
      <c r="A18" s="24"/>
      <c r="B18" s="24"/>
      <c r="C18" s="24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0"/>
      <c r="U18" s="13"/>
      <c r="V18" s="13"/>
      <c r="W18" s="13"/>
      <c r="X18" s="13"/>
      <c r="Y18" s="13"/>
      <c r="Z18" s="13"/>
      <c r="AA18" s="13"/>
      <c r="AB18" s="44" t="s">
        <v>78</v>
      </c>
      <c r="AC18" s="45" t="s">
        <v>19</v>
      </c>
      <c r="AD18" s="46">
        <f aca="true" t="shared" si="0" ref="AD18:AI18">AD25+AD48</f>
        <v>3571.31</v>
      </c>
      <c r="AE18" s="46">
        <f t="shared" si="0"/>
        <v>2396.3820000000005</v>
      </c>
      <c r="AF18" s="46">
        <f t="shared" si="0"/>
        <v>2346.4</v>
      </c>
      <c r="AG18" s="46">
        <f t="shared" si="0"/>
        <v>2346.4</v>
      </c>
      <c r="AH18" s="46">
        <f t="shared" si="0"/>
        <v>2346.4</v>
      </c>
      <c r="AI18" s="46">
        <f t="shared" si="0"/>
        <v>13006.892</v>
      </c>
      <c r="AJ18" s="47">
        <v>2022</v>
      </c>
    </row>
    <row r="19" spans="1:36" s="1" customFormat="1" ht="61.5" customHeight="1">
      <c r="A19" s="24"/>
      <c r="B19" s="24"/>
      <c r="C19" s="24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1"/>
      <c r="U19" s="14"/>
      <c r="V19" s="14"/>
      <c r="W19" s="14"/>
      <c r="X19" s="14"/>
      <c r="Y19" s="14"/>
      <c r="Z19" s="14"/>
      <c r="AA19" s="14"/>
      <c r="AB19" s="44" t="s">
        <v>20</v>
      </c>
      <c r="AC19" s="45" t="s">
        <v>21</v>
      </c>
      <c r="AD19" s="45" t="s">
        <v>21</v>
      </c>
      <c r="AE19" s="45" t="s">
        <v>21</v>
      </c>
      <c r="AF19" s="45" t="s">
        <v>21</v>
      </c>
      <c r="AG19" s="45" t="s">
        <v>21</v>
      </c>
      <c r="AH19" s="45" t="s">
        <v>21</v>
      </c>
      <c r="AI19" s="45" t="s">
        <v>21</v>
      </c>
      <c r="AJ19" s="45" t="s">
        <v>21</v>
      </c>
    </row>
    <row r="20" spans="1:36" s="1" customFormat="1" ht="60.75" customHeight="1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1"/>
      <c r="U20" s="14"/>
      <c r="V20" s="14"/>
      <c r="W20" s="14"/>
      <c r="X20" s="14"/>
      <c r="Y20" s="14"/>
      <c r="Z20" s="14"/>
      <c r="AA20" s="14"/>
      <c r="AB20" s="44" t="s">
        <v>22</v>
      </c>
      <c r="AC20" s="45" t="s">
        <v>23</v>
      </c>
      <c r="AD20" s="48">
        <v>20</v>
      </c>
      <c r="AE20" s="48">
        <v>21</v>
      </c>
      <c r="AF20" s="48">
        <v>22</v>
      </c>
      <c r="AG20" s="48">
        <v>23</v>
      </c>
      <c r="AH20" s="48">
        <v>24</v>
      </c>
      <c r="AI20" s="48">
        <v>24</v>
      </c>
      <c r="AJ20" s="47">
        <v>2022</v>
      </c>
    </row>
    <row r="21" spans="1:36" s="1" customFormat="1" ht="75" customHeight="1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1"/>
      <c r="U21" s="14"/>
      <c r="V21" s="14"/>
      <c r="W21" s="14"/>
      <c r="X21" s="14"/>
      <c r="Y21" s="14"/>
      <c r="Z21" s="14"/>
      <c r="AA21" s="14"/>
      <c r="AB21" s="44" t="s">
        <v>24</v>
      </c>
      <c r="AC21" s="45" t="s">
        <v>21</v>
      </c>
      <c r="AD21" s="45" t="s">
        <v>21</v>
      </c>
      <c r="AE21" s="45" t="s">
        <v>21</v>
      </c>
      <c r="AF21" s="45" t="s">
        <v>21</v>
      </c>
      <c r="AG21" s="45" t="s">
        <v>21</v>
      </c>
      <c r="AH21" s="45" t="s">
        <v>21</v>
      </c>
      <c r="AI21" s="45" t="s">
        <v>21</v>
      </c>
      <c r="AJ21" s="45" t="s">
        <v>21</v>
      </c>
    </row>
    <row r="22" spans="1:36" s="1" customFormat="1" ht="58.5" customHeight="1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1"/>
      <c r="U22" s="14"/>
      <c r="V22" s="14"/>
      <c r="W22" s="14"/>
      <c r="X22" s="14"/>
      <c r="Y22" s="14"/>
      <c r="Z22" s="14"/>
      <c r="AA22" s="14"/>
      <c r="AB22" s="44" t="s">
        <v>87</v>
      </c>
      <c r="AC22" s="45" t="s">
        <v>23</v>
      </c>
      <c r="AD22" s="49">
        <v>18</v>
      </c>
      <c r="AE22" s="48">
        <v>20</v>
      </c>
      <c r="AF22" s="48">
        <v>22</v>
      </c>
      <c r="AG22" s="48">
        <v>23</v>
      </c>
      <c r="AH22" s="48">
        <v>24</v>
      </c>
      <c r="AI22" s="50">
        <v>24</v>
      </c>
      <c r="AJ22" s="47">
        <v>2022</v>
      </c>
    </row>
    <row r="23" spans="1:36" s="1" customFormat="1" ht="81.75" customHeight="1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1"/>
      <c r="U23" s="14"/>
      <c r="V23" s="14"/>
      <c r="W23" s="14"/>
      <c r="X23" s="14"/>
      <c r="Y23" s="14"/>
      <c r="Z23" s="14"/>
      <c r="AA23" s="14"/>
      <c r="AB23" s="44" t="s">
        <v>89</v>
      </c>
      <c r="AC23" s="45" t="s">
        <v>21</v>
      </c>
      <c r="AD23" s="45" t="s">
        <v>21</v>
      </c>
      <c r="AE23" s="45" t="s">
        <v>21</v>
      </c>
      <c r="AF23" s="45" t="s">
        <v>21</v>
      </c>
      <c r="AG23" s="45" t="s">
        <v>21</v>
      </c>
      <c r="AH23" s="45" t="s">
        <v>21</v>
      </c>
      <c r="AI23" s="45" t="s">
        <v>21</v>
      </c>
      <c r="AJ23" s="45" t="s">
        <v>21</v>
      </c>
    </row>
    <row r="24" spans="1:36" s="1" customFormat="1" ht="127.5" customHeight="1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1"/>
      <c r="U24" s="14"/>
      <c r="V24" s="14"/>
      <c r="W24" s="14"/>
      <c r="X24" s="14"/>
      <c r="Y24" s="14"/>
      <c r="Z24" s="14"/>
      <c r="AA24" s="14"/>
      <c r="AB24" s="44" t="s">
        <v>79</v>
      </c>
      <c r="AC24" s="45" t="s">
        <v>23</v>
      </c>
      <c r="AD24" s="48">
        <v>30</v>
      </c>
      <c r="AE24" s="48">
        <v>31</v>
      </c>
      <c r="AF24" s="48">
        <v>32</v>
      </c>
      <c r="AG24" s="48">
        <v>33</v>
      </c>
      <c r="AH24" s="48">
        <v>35</v>
      </c>
      <c r="AI24" s="50">
        <v>35</v>
      </c>
      <c r="AJ24" s="47">
        <v>2022</v>
      </c>
    </row>
    <row r="25" spans="1:36" s="1" customFormat="1" ht="60.75" customHeight="1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1"/>
      <c r="U25" s="14"/>
      <c r="V25" s="14"/>
      <c r="W25" s="14"/>
      <c r="X25" s="14"/>
      <c r="Y25" s="14"/>
      <c r="Z25" s="14"/>
      <c r="AA25" s="14"/>
      <c r="AB25" s="51" t="s">
        <v>90</v>
      </c>
      <c r="AC25" s="45" t="s">
        <v>26</v>
      </c>
      <c r="AD25" s="52">
        <f aca="true" t="shared" si="1" ref="AD25:AI25">AD26+AD38</f>
        <v>2732.96</v>
      </c>
      <c r="AE25" s="52">
        <f t="shared" si="1"/>
        <v>2237.0820000000003</v>
      </c>
      <c r="AF25" s="52">
        <f t="shared" si="1"/>
        <v>2346.4</v>
      </c>
      <c r="AG25" s="52">
        <f t="shared" si="1"/>
        <v>2346.4</v>
      </c>
      <c r="AH25" s="52">
        <f t="shared" si="1"/>
        <v>2346.4</v>
      </c>
      <c r="AI25" s="52">
        <f t="shared" si="1"/>
        <v>12009.242</v>
      </c>
      <c r="AJ25" s="47">
        <v>2022</v>
      </c>
    </row>
    <row r="26" spans="1:36" s="1" customFormat="1" ht="39" customHeight="1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1"/>
      <c r="U26" s="14"/>
      <c r="V26" s="14"/>
      <c r="W26" s="14"/>
      <c r="X26" s="14"/>
      <c r="Y26" s="14"/>
      <c r="Z26" s="14"/>
      <c r="AA26" s="14"/>
      <c r="AB26" s="51" t="s">
        <v>91</v>
      </c>
      <c r="AC26" s="45" t="s">
        <v>26</v>
      </c>
      <c r="AD26" s="52">
        <f aca="true" t="shared" si="2" ref="AD26:AI26">AD28+AD30+AD32+AD34+AD36</f>
        <v>873.569</v>
      </c>
      <c r="AE26" s="52">
        <f t="shared" si="2"/>
        <v>355.666</v>
      </c>
      <c r="AF26" s="52">
        <f t="shared" si="2"/>
        <v>465</v>
      </c>
      <c r="AG26" s="52">
        <f t="shared" si="2"/>
        <v>465</v>
      </c>
      <c r="AH26" s="52">
        <f t="shared" si="2"/>
        <v>465</v>
      </c>
      <c r="AI26" s="52">
        <f t="shared" si="2"/>
        <v>2624.235</v>
      </c>
      <c r="AJ26" s="47">
        <v>2022</v>
      </c>
    </row>
    <row r="27" spans="1:36" s="1" customFormat="1" ht="39" customHeight="1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1"/>
      <c r="U27" s="14"/>
      <c r="V27" s="14"/>
      <c r="W27" s="14"/>
      <c r="X27" s="14"/>
      <c r="Y27" s="14"/>
      <c r="Z27" s="14"/>
      <c r="AA27" s="14"/>
      <c r="AB27" s="44" t="s">
        <v>27</v>
      </c>
      <c r="AC27" s="45" t="s">
        <v>28</v>
      </c>
      <c r="AD27" s="48">
        <v>200</v>
      </c>
      <c r="AE27" s="48">
        <v>210</v>
      </c>
      <c r="AF27" s="48">
        <v>230</v>
      </c>
      <c r="AG27" s="48">
        <v>235</v>
      </c>
      <c r="AH27" s="48">
        <v>240</v>
      </c>
      <c r="AI27" s="48">
        <v>1115</v>
      </c>
      <c r="AJ27" s="47">
        <v>2022</v>
      </c>
    </row>
    <row r="28" spans="1:36" s="1" customFormat="1" ht="45.75" customHeight="1">
      <c r="A28" s="25">
        <v>6</v>
      </c>
      <c r="B28" s="25">
        <v>0</v>
      </c>
      <c r="C28" s="25">
        <v>1</v>
      </c>
      <c r="D28" s="25">
        <v>1</v>
      </c>
      <c r="E28" s="25">
        <v>0</v>
      </c>
      <c r="F28" s="25">
        <v>0</v>
      </c>
      <c r="G28" s="25">
        <v>3</v>
      </c>
      <c r="H28" s="25">
        <v>0</v>
      </c>
      <c r="I28" s="25">
        <v>5</v>
      </c>
      <c r="J28" s="25">
        <v>1</v>
      </c>
      <c r="K28" s="25">
        <v>0</v>
      </c>
      <c r="L28" s="25">
        <v>1</v>
      </c>
      <c r="M28" s="25">
        <v>2</v>
      </c>
      <c r="N28" s="25">
        <v>0</v>
      </c>
      <c r="O28" s="25">
        <v>0</v>
      </c>
      <c r="P28" s="25">
        <v>1</v>
      </c>
      <c r="Q28" s="25">
        <v>0</v>
      </c>
      <c r="R28" s="25"/>
      <c r="S28" s="25"/>
      <c r="T28" s="21"/>
      <c r="U28" s="14"/>
      <c r="V28" s="14"/>
      <c r="W28" s="14"/>
      <c r="X28" s="14"/>
      <c r="Y28" s="14"/>
      <c r="Z28" s="14"/>
      <c r="AA28" s="14"/>
      <c r="AB28" s="44" t="s">
        <v>108</v>
      </c>
      <c r="AC28" s="53" t="s">
        <v>19</v>
      </c>
      <c r="AD28" s="54">
        <v>85</v>
      </c>
      <c r="AE28" s="54">
        <v>100</v>
      </c>
      <c r="AF28" s="54">
        <v>95</v>
      </c>
      <c r="AG28" s="54">
        <v>95</v>
      </c>
      <c r="AH28" s="54">
        <v>95</v>
      </c>
      <c r="AI28" s="55">
        <f>SUM(AD28:AH28)</f>
        <v>470</v>
      </c>
      <c r="AJ28" s="47">
        <v>2022</v>
      </c>
    </row>
    <row r="29" spans="1:36" s="1" customFormat="1" ht="45.75" customHeight="1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1"/>
      <c r="U29" s="14"/>
      <c r="V29" s="14"/>
      <c r="W29" s="14"/>
      <c r="X29" s="14"/>
      <c r="Y29" s="14"/>
      <c r="Z29" s="14"/>
      <c r="AA29" s="14"/>
      <c r="AB29" s="44" t="s">
        <v>32</v>
      </c>
      <c r="AC29" s="53" t="s">
        <v>28</v>
      </c>
      <c r="AD29" s="85">
        <f>AD28/5</f>
        <v>17</v>
      </c>
      <c r="AE29" s="85">
        <v>20</v>
      </c>
      <c r="AF29" s="85">
        <v>19</v>
      </c>
      <c r="AG29" s="85">
        <v>19</v>
      </c>
      <c r="AH29" s="85">
        <v>19</v>
      </c>
      <c r="AI29" s="85">
        <f>AH29</f>
        <v>19</v>
      </c>
      <c r="AJ29" s="47">
        <v>2022</v>
      </c>
    </row>
    <row r="30" spans="1:36" s="1" customFormat="1" ht="69" customHeight="1">
      <c r="A30" s="25">
        <v>6</v>
      </c>
      <c r="B30" s="25">
        <v>0</v>
      </c>
      <c r="C30" s="25">
        <v>1</v>
      </c>
      <c r="D30" s="25">
        <v>1</v>
      </c>
      <c r="E30" s="25">
        <v>0</v>
      </c>
      <c r="F30" s="25">
        <v>0</v>
      </c>
      <c r="G30" s="25">
        <v>3</v>
      </c>
      <c r="H30" s="25">
        <v>0</v>
      </c>
      <c r="I30" s="25">
        <v>5</v>
      </c>
      <c r="J30" s="25">
        <v>1</v>
      </c>
      <c r="K30" s="25">
        <v>0</v>
      </c>
      <c r="L30" s="25">
        <v>1</v>
      </c>
      <c r="M30" s="25">
        <v>2</v>
      </c>
      <c r="N30" s="25">
        <v>0</v>
      </c>
      <c r="O30" s="25">
        <v>0</v>
      </c>
      <c r="P30" s="25">
        <v>2</v>
      </c>
      <c r="Q30" s="25">
        <v>0</v>
      </c>
      <c r="R30" s="25"/>
      <c r="S30" s="25"/>
      <c r="T30" s="21"/>
      <c r="U30" s="14"/>
      <c r="V30" s="14"/>
      <c r="W30" s="14"/>
      <c r="X30" s="14"/>
      <c r="Y30" s="14"/>
      <c r="Z30" s="14"/>
      <c r="AA30" s="14"/>
      <c r="AB30" s="44" t="s">
        <v>40</v>
      </c>
      <c r="AC30" s="53" t="s">
        <v>19</v>
      </c>
      <c r="AD30" s="54">
        <v>150</v>
      </c>
      <c r="AE30" s="54">
        <v>137</v>
      </c>
      <c r="AF30" s="54">
        <v>200</v>
      </c>
      <c r="AG30" s="54">
        <v>200</v>
      </c>
      <c r="AH30" s="54">
        <v>200</v>
      </c>
      <c r="AI30" s="55">
        <f>SUM(AD30:AH30)</f>
        <v>887</v>
      </c>
      <c r="AJ30" s="47">
        <v>2022</v>
      </c>
    </row>
    <row r="31" spans="1:36" s="1" customFormat="1" ht="49.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1"/>
      <c r="U31" s="14"/>
      <c r="V31" s="14"/>
      <c r="W31" s="14"/>
      <c r="X31" s="14"/>
      <c r="Y31" s="14"/>
      <c r="Z31" s="14"/>
      <c r="AA31" s="14"/>
      <c r="AB31" s="44" t="s">
        <v>33</v>
      </c>
      <c r="AC31" s="53" t="s">
        <v>28</v>
      </c>
      <c r="AD31" s="85">
        <v>2</v>
      </c>
      <c r="AE31" s="85">
        <v>2</v>
      </c>
      <c r="AF31" s="85">
        <v>2</v>
      </c>
      <c r="AG31" s="85">
        <v>2</v>
      </c>
      <c r="AH31" s="85">
        <v>2</v>
      </c>
      <c r="AI31" s="85">
        <v>2</v>
      </c>
      <c r="AJ31" s="47">
        <v>2022</v>
      </c>
    </row>
    <row r="32" spans="1:36" s="1" customFormat="1" ht="69" customHeight="1">
      <c r="A32" s="25">
        <v>6</v>
      </c>
      <c r="B32" s="25">
        <v>0</v>
      </c>
      <c r="C32" s="25">
        <v>1</v>
      </c>
      <c r="D32" s="25">
        <v>0</v>
      </c>
      <c r="E32" s="25">
        <v>1</v>
      </c>
      <c r="F32" s="25">
        <v>1</v>
      </c>
      <c r="G32" s="25">
        <v>3</v>
      </c>
      <c r="H32" s="25">
        <v>0</v>
      </c>
      <c r="I32" s="25">
        <v>5</v>
      </c>
      <c r="J32" s="25">
        <v>1</v>
      </c>
      <c r="K32" s="25">
        <v>0</v>
      </c>
      <c r="L32" s="25">
        <v>1</v>
      </c>
      <c r="M32" s="25">
        <v>2</v>
      </c>
      <c r="N32" s="25">
        <v>0</v>
      </c>
      <c r="O32" s="25">
        <v>0</v>
      </c>
      <c r="P32" s="25">
        <v>3</v>
      </c>
      <c r="Q32" s="25">
        <v>0</v>
      </c>
      <c r="R32" s="25"/>
      <c r="S32" s="25"/>
      <c r="T32" s="21"/>
      <c r="U32" s="14"/>
      <c r="V32" s="14"/>
      <c r="W32" s="14"/>
      <c r="X32" s="14"/>
      <c r="Y32" s="14"/>
      <c r="Z32" s="14"/>
      <c r="AA32" s="14"/>
      <c r="AB32" s="44" t="s">
        <v>110</v>
      </c>
      <c r="AC32" s="53" t="s">
        <v>19</v>
      </c>
      <c r="AD32" s="54">
        <v>154.069</v>
      </c>
      <c r="AE32" s="54">
        <v>118.666</v>
      </c>
      <c r="AF32" s="54">
        <v>170</v>
      </c>
      <c r="AG32" s="54">
        <v>170</v>
      </c>
      <c r="AH32" s="54">
        <v>170</v>
      </c>
      <c r="AI32" s="55">
        <f>SUM(AD32:AH32)</f>
        <v>782.735</v>
      </c>
      <c r="AJ32" s="47">
        <v>2022</v>
      </c>
    </row>
    <row r="33" spans="1:36" s="1" customFormat="1" ht="81" customHeight="1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1"/>
      <c r="U33" s="14"/>
      <c r="V33" s="14"/>
      <c r="W33" s="14"/>
      <c r="X33" s="14"/>
      <c r="Y33" s="14"/>
      <c r="Z33" s="14"/>
      <c r="AA33" s="14"/>
      <c r="AB33" s="44" t="s">
        <v>111</v>
      </c>
      <c r="AC33" s="53" t="s">
        <v>23</v>
      </c>
      <c r="AD33" s="56">
        <f>AD32/AD18*100</f>
        <v>4.314075227297546</v>
      </c>
      <c r="AE33" s="56">
        <f>AE32/AE18*100</f>
        <v>4.951881628221209</v>
      </c>
      <c r="AF33" s="56">
        <f>AF32/AF18*100</f>
        <v>7.245141493351517</v>
      </c>
      <c r="AG33" s="56">
        <f>AG32/AG18*100</f>
        <v>7.245141493351517</v>
      </c>
      <c r="AH33" s="56">
        <f>AH32/AH18*100</f>
        <v>7.245141493351517</v>
      </c>
      <c r="AI33" s="56">
        <f>AH33</f>
        <v>7.245141493351517</v>
      </c>
      <c r="AJ33" s="47">
        <v>2022</v>
      </c>
    </row>
    <row r="34" spans="1:36" s="1" customFormat="1" ht="69" customHeight="1">
      <c r="A34" s="25">
        <v>6</v>
      </c>
      <c r="B34" s="25">
        <v>0</v>
      </c>
      <c r="C34" s="25">
        <v>1</v>
      </c>
      <c r="D34" s="25">
        <v>0</v>
      </c>
      <c r="E34" s="25">
        <v>1</v>
      </c>
      <c r="F34" s="25">
        <v>1</v>
      </c>
      <c r="G34" s="25">
        <v>3</v>
      </c>
      <c r="H34" s="25">
        <v>0</v>
      </c>
      <c r="I34" s="25">
        <v>5</v>
      </c>
      <c r="J34" s="25">
        <v>1</v>
      </c>
      <c r="K34" s="25">
        <v>0</v>
      </c>
      <c r="L34" s="25">
        <v>1</v>
      </c>
      <c r="M34" s="25">
        <v>1</v>
      </c>
      <c r="N34" s="25">
        <v>0</v>
      </c>
      <c r="O34" s="25">
        <v>2</v>
      </c>
      <c r="P34" s="25">
        <v>0</v>
      </c>
      <c r="Q34" s="25">
        <v>0</v>
      </c>
      <c r="R34" s="25"/>
      <c r="S34" s="25"/>
      <c r="T34" s="21"/>
      <c r="U34" s="14"/>
      <c r="V34" s="14"/>
      <c r="W34" s="14"/>
      <c r="X34" s="14"/>
      <c r="Y34" s="14"/>
      <c r="Z34" s="14"/>
      <c r="AA34" s="14"/>
      <c r="AB34" s="44" t="s">
        <v>116</v>
      </c>
      <c r="AC34" s="53" t="s">
        <v>19</v>
      </c>
      <c r="AD34" s="54">
        <v>447.5</v>
      </c>
      <c r="AE34" s="54">
        <v>0</v>
      </c>
      <c r="AF34" s="54">
        <v>0</v>
      </c>
      <c r="AG34" s="54">
        <v>0</v>
      </c>
      <c r="AH34" s="54">
        <v>0</v>
      </c>
      <c r="AI34" s="55">
        <f>SUM(AD34:AH34)</f>
        <v>447.5</v>
      </c>
      <c r="AJ34" s="47">
        <v>2022</v>
      </c>
    </row>
    <row r="35" spans="1:36" s="1" customFormat="1" ht="49.5" customHeight="1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1"/>
      <c r="U35" s="14"/>
      <c r="V35" s="14"/>
      <c r="W35" s="14"/>
      <c r="X35" s="14"/>
      <c r="Y35" s="14"/>
      <c r="Z35" s="14"/>
      <c r="AA35" s="14"/>
      <c r="AB35" s="44" t="s">
        <v>115</v>
      </c>
      <c r="AC35" s="53" t="s">
        <v>23</v>
      </c>
      <c r="AD35" s="56">
        <f>AD34/AD18*100</f>
        <v>12.530416009811526</v>
      </c>
      <c r="AE35" s="56">
        <f>AE34/AE20*100</f>
        <v>0</v>
      </c>
      <c r="AF35" s="56">
        <f>AF34/AF20*100</f>
        <v>0</v>
      </c>
      <c r="AG35" s="56">
        <f>AG34/AG20*100</f>
        <v>0</v>
      </c>
      <c r="AH35" s="56">
        <f>AH34/AH20*100</f>
        <v>0</v>
      </c>
      <c r="AI35" s="56">
        <f>AD35</f>
        <v>12.530416009811526</v>
      </c>
      <c r="AJ35" s="47">
        <v>2022</v>
      </c>
    </row>
    <row r="36" spans="1:36" s="1" customFormat="1" ht="69" customHeight="1">
      <c r="A36" s="25">
        <v>6</v>
      </c>
      <c r="B36" s="25">
        <v>0</v>
      </c>
      <c r="C36" s="25">
        <v>1</v>
      </c>
      <c r="D36" s="25">
        <v>0</v>
      </c>
      <c r="E36" s="25">
        <v>1</v>
      </c>
      <c r="F36" s="25">
        <v>1</v>
      </c>
      <c r="G36" s="25">
        <v>3</v>
      </c>
      <c r="H36" s="25">
        <v>0</v>
      </c>
      <c r="I36" s="25">
        <v>5</v>
      </c>
      <c r="J36" s="25">
        <v>1</v>
      </c>
      <c r="K36" s="25">
        <v>0</v>
      </c>
      <c r="L36" s="25">
        <v>1</v>
      </c>
      <c r="M36" s="25" t="s">
        <v>58</v>
      </c>
      <c r="N36" s="25">
        <v>0</v>
      </c>
      <c r="O36" s="25">
        <v>2</v>
      </c>
      <c r="P36" s="25">
        <v>0</v>
      </c>
      <c r="Q36" s="25">
        <v>0</v>
      </c>
      <c r="R36" s="25"/>
      <c r="S36" s="25"/>
      <c r="T36" s="21"/>
      <c r="U36" s="14"/>
      <c r="V36" s="14"/>
      <c r="W36" s="14"/>
      <c r="X36" s="14"/>
      <c r="Y36" s="14"/>
      <c r="Z36" s="14"/>
      <c r="AA36" s="14"/>
      <c r="AB36" s="44" t="s">
        <v>117</v>
      </c>
      <c r="AC36" s="53" t="s">
        <v>19</v>
      </c>
      <c r="AD36" s="54">
        <v>37</v>
      </c>
      <c r="AE36" s="54">
        <v>0</v>
      </c>
      <c r="AF36" s="54">
        <v>0</v>
      </c>
      <c r="AG36" s="54">
        <v>0</v>
      </c>
      <c r="AH36" s="54">
        <v>0</v>
      </c>
      <c r="AI36" s="55">
        <f>SUM(AD36:AH36)</f>
        <v>37</v>
      </c>
      <c r="AJ36" s="47">
        <v>2022</v>
      </c>
    </row>
    <row r="37" spans="1:36" s="1" customFormat="1" ht="49.5" customHeight="1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1"/>
      <c r="U37" s="14"/>
      <c r="V37" s="14"/>
      <c r="W37" s="14"/>
      <c r="X37" s="14"/>
      <c r="Y37" s="14"/>
      <c r="Z37" s="14"/>
      <c r="AA37" s="14"/>
      <c r="AB37" s="44" t="s">
        <v>118</v>
      </c>
      <c r="AC37" s="53" t="s">
        <v>23</v>
      </c>
      <c r="AD37" s="56">
        <f>AD36/AD18*100</f>
        <v>1.0360343963419587</v>
      </c>
      <c r="AE37" s="56">
        <f>AE36/AE22*100</f>
        <v>0</v>
      </c>
      <c r="AF37" s="56">
        <f>AF36/AF22*100</f>
        <v>0</v>
      </c>
      <c r="AG37" s="56">
        <f>AG36/AG22*100</f>
        <v>0</v>
      </c>
      <c r="AH37" s="56">
        <f>AH36/AH22*100</f>
        <v>0</v>
      </c>
      <c r="AI37" s="56">
        <f>AD37</f>
        <v>1.0360343963419587</v>
      </c>
      <c r="AJ37" s="47">
        <v>2022</v>
      </c>
    </row>
    <row r="38" spans="1:36" s="1" customFormat="1" ht="89.25" customHeight="1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1"/>
      <c r="U38" s="14"/>
      <c r="V38" s="14"/>
      <c r="W38" s="14"/>
      <c r="X38" s="14"/>
      <c r="Y38" s="14"/>
      <c r="Z38" s="14"/>
      <c r="AA38" s="14"/>
      <c r="AB38" s="51" t="s">
        <v>29</v>
      </c>
      <c r="AC38" s="45" t="s">
        <v>19</v>
      </c>
      <c r="AD38" s="54">
        <f aca="true" t="shared" si="3" ref="AD38:AI38">AD41+AD44+AD46</f>
        <v>1859.391</v>
      </c>
      <c r="AE38" s="54">
        <f t="shared" si="3"/>
        <v>1881.4160000000002</v>
      </c>
      <c r="AF38" s="54">
        <f t="shared" si="3"/>
        <v>1881.4</v>
      </c>
      <c r="AG38" s="54">
        <f t="shared" si="3"/>
        <v>1881.4</v>
      </c>
      <c r="AH38" s="54">
        <f t="shared" si="3"/>
        <v>1881.4</v>
      </c>
      <c r="AI38" s="54">
        <f t="shared" si="3"/>
        <v>9385.007</v>
      </c>
      <c r="AJ38" s="47">
        <v>2022</v>
      </c>
    </row>
    <row r="39" spans="1:36" s="1" customFormat="1" ht="35.25" customHeight="1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1"/>
      <c r="U39" s="14"/>
      <c r="V39" s="14"/>
      <c r="W39" s="14"/>
      <c r="X39" s="14"/>
      <c r="Y39" s="14"/>
      <c r="Z39" s="14"/>
      <c r="AA39" s="14"/>
      <c r="AB39" s="44" t="s">
        <v>80</v>
      </c>
      <c r="AC39" s="45" t="s">
        <v>23</v>
      </c>
      <c r="AD39" s="47">
        <v>3.3</v>
      </c>
      <c r="AE39" s="47">
        <v>3.5</v>
      </c>
      <c r="AF39" s="47">
        <v>3.6</v>
      </c>
      <c r="AG39" s="47">
        <v>3.6</v>
      </c>
      <c r="AH39" s="47">
        <v>3.6</v>
      </c>
      <c r="AI39" s="57">
        <v>3.6</v>
      </c>
      <c r="AJ39" s="58">
        <v>2022</v>
      </c>
    </row>
    <row r="40" spans="1:36" s="1" customFormat="1" ht="63.75" customHeight="1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1"/>
      <c r="U40" s="14"/>
      <c r="V40" s="14"/>
      <c r="W40" s="14"/>
      <c r="X40" s="14"/>
      <c r="Y40" s="14"/>
      <c r="Z40" s="14"/>
      <c r="AA40" s="14"/>
      <c r="AB40" s="44" t="s">
        <v>25</v>
      </c>
      <c r="AC40" s="45" t="s">
        <v>23</v>
      </c>
      <c r="AD40" s="48">
        <v>14</v>
      </c>
      <c r="AE40" s="48">
        <v>15</v>
      </c>
      <c r="AF40" s="48">
        <v>16</v>
      </c>
      <c r="AG40" s="48">
        <v>16</v>
      </c>
      <c r="AH40" s="48">
        <v>16</v>
      </c>
      <c r="AI40" s="48">
        <v>16</v>
      </c>
      <c r="AJ40" s="47">
        <v>2022</v>
      </c>
    </row>
    <row r="41" spans="1:36" s="1" customFormat="1" ht="63" customHeight="1">
      <c r="A41" s="25">
        <v>6</v>
      </c>
      <c r="B41" s="25">
        <v>0</v>
      </c>
      <c r="C41" s="25">
        <v>1</v>
      </c>
      <c r="D41" s="25">
        <v>1</v>
      </c>
      <c r="E41" s="25">
        <v>2</v>
      </c>
      <c r="F41" s="25">
        <v>0</v>
      </c>
      <c r="G41" s="25">
        <v>4</v>
      </c>
      <c r="H41" s="25">
        <v>0</v>
      </c>
      <c r="I41" s="25">
        <v>5</v>
      </c>
      <c r="J41" s="25">
        <v>1</v>
      </c>
      <c r="K41" s="25">
        <v>0</v>
      </c>
      <c r="L41" s="25">
        <v>2</v>
      </c>
      <c r="M41" s="25" t="s">
        <v>58</v>
      </c>
      <c r="N41" s="25">
        <v>0</v>
      </c>
      <c r="O41" s="25">
        <v>3</v>
      </c>
      <c r="P41" s="25">
        <v>2</v>
      </c>
      <c r="Q41" s="25">
        <v>0</v>
      </c>
      <c r="R41" s="25"/>
      <c r="S41" s="25"/>
      <c r="T41" s="21"/>
      <c r="U41" s="14"/>
      <c r="V41" s="14"/>
      <c r="W41" s="14"/>
      <c r="X41" s="14"/>
      <c r="Y41" s="14"/>
      <c r="Z41" s="14"/>
      <c r="AA41" s="14"/>
      <c r="AB41" s="44" t="s">
        <v>94</v>
      </c>
      <c r="AC41" s="45" t="s">
        <v>31</v>
      </c>
      <c r="AD41" s="59">
        <v>800</v>
      </c>
      <c r="AE41" s="59">
        <v>800</v>
      </c>
      <c r="AF41" s="59">
        <v>800</v>
      </c>
      <c r="AG41" s="59">
        <v>800</v>
      </c>
      <c r="AH41" s="59">
        <v>800</v>
      </c>
      <c r="AI41" s="59">
        <v>4000</v>
      </c>
      <c r="AJ41" s="47">
        <v>2022</v>
      </c>
    </row>
    <row r="42" spans="1:36" s="1" customFormat="1" ht="42" customHeight="1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1"/>
      <c r="U42" s="14"/>
      <c r="V42" s="14"/>
      <c r="W42" s="14"/>
      <c r="X42" s="14"/>
      <c r="Y42" s="14"/>
      <c r="Z42" s="14"/>
      <c r="AA42" s="14"/>
      <c r="AB42" s="44" t="s">
        <v>30</v>
      </c>
      <c r="AC42" s="60" t="s">
        <v>28</v>
      </c>
      <c r="AD42" s="48">
        <v>52</v>
      </c>
      <c r="AE42" s="48">
        <v>52</v>
      </c>
      <c r="AF42" s="48">
        <v>52</v>
      </c>
      <c r="AG42" s="48">
        <v>52</v>
      </c>
      <c r="AH42" s="48">
        <v>52</v>
      </c>
      <c r="AI42" s="48">
        <v>260</v>
      </c>
      <c r="AJ42" s="47">
        <v>2022</v>
      </c>
    </row>
    <row r="43" spans="1:36" s="1" customFormat="1" ht="52.5" customHeight="1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1"/>
      <c r="U43" s="14"/>
      <c r="V43" s="14"/>
      <c r="W43" s="14"/>
      <c r="X43" s="14"/>
      <c r="Y43" s="14"/>
      <c r="Z43" s="14"/>
      <c r="AA43" s="14"/>
      <c r="AB43" s="44" t="s">
        <v>41</v>
      </c>
      <c r="AC43" s="45" t="s">
        <v>23</v>
      </c>
      <c r="AD43" s="48">
        <f>AD46/(AD41+AD46)*100</f>
        <v>49.186701397556256</v>
      </c>
      <c r="AE43" s="48">
        <f>AE46/(AE41+AE46)*100</f>
        <v>49.41242532009288</v>
      </c>
      <c r="AF43" s="48">
        <f>AF46/(AF41+AF46)*100</f>
        <v>49.41191349437207</v>
      </c>
      <c r="AG43" s="48">
        <f>AG46/(AG41+AG46)*100</f>
        <v>49.41191349437207</v>
      </c>
      <c r="AH43" s="48">
        <f>AH46/(AH41+AH46)*100</f>
        <v>49.41191349437207</v>
      </c>
      <c r="AI43" s="48">
        <v>49</v>
      </c>
      <c r="AJ43" s="47">
        <v>2022</v>
      </c>
    </row>
    <row r="44" spans="1:36" s="1" customFormat="1" ht="66.75" customHeight="1">
      <c r="A44" s="25">
        <v>6</v>
      </c>
      <c r="B44" s="25">
        <v>0</v>
      </c>
      <c r="C44" s="25">
        <v>1</v>
      </c>
      <c r="D44" s="25">
        <v>1</v>
      </c>
      <c r="E44" s="25">
        <v>2</v>
      </c>
      <c r="F44" s="25">
        <v>0</v>
      </c>
      <c r="G44" s="25">
        <v>4</v>
      </c>
      <c r="H44" s="25">
        <v>0</v>
      </c>
      <c r="I44" s="25">
        <v>5</v>
      </c>
      <c r="J44" s="25">
        <v>1</v>
      </c>
      <c r="K44" s="25">
        <v>0</v>
      </c>
      <c r="L44" s="25">
        <v>2</v>
      </c>
      <c r="M44" s="25">
        <v>2</v>
      </c>
      <c r="N44" s="25">
        <v>0</v>
      </c>
      <c r="O44" s="25">
        <v>0</v>
      </c>
      <c r="P44" s="25">
        <v>2</v>
      </c>
      <c r="Q44" s="25">
        <v>0</v>
      </c>
      <c r="R44" s="25"/>
      <c r="S44" s="25"/>
      <c r="T44" s="22"/>
      <c r="U44" s="15"/>
      <c r="V44" s="15"/>
      <c r="W44" s="15"/>
      <c r="X44" s="15"/>
      <c r="Y44" s="15"/>
      <c r="Z44" s="15"/>
      <c r="AA44" s="16"/>
      <c r="AB44" s="44" t="s">
        <v>107</v>
      </c>
      <c r="AC44" s="61" t="s">
        <v>19</v>
      </c>
      <c r="AD44" s="62">
        <v>285</v>
      </c>
      <c r="AE44" s="62">
        <v>300</v>
      </c>
      <c r="AF44" s="62">
        <v>300</v>
      </c>
      <c r="AG44" s="62">
        <v>300</v>
      </c>
      <c r="AH44" s="62">
        <v>300</v>
      </c>
      <c r="AI44" s="63">
        <f>SUM(AD44:AH44)</f>
        <v>1485</v>
      </c>
      <c r="AJ44" s="64">
        <v>2022</v>
      </c>
    </row>
    <row r="45" spans="1:36" s="1" customFormat="1" ht="33" customHeight="1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2"/>
      <c r="U45" s="15"/>
      <c r="V45" s="15"/>
      <c r="W45" s="15"/>
      <c r="X45" s="15"/>
      <c r="Y45" s="15"/>
      <c r="Z45" s="15"/>
      <c r="AA45" s="16"/>
      <c r="AB45" s="44" t="s">
        <v>34</v>
      </c>
      <c r="AC45" s="61" t="s">
        <v>35</v>
      </c>
      <c r="AD45" s="65">
        <v>72000</v>
      </c>
      <c r="AE45" s="65">
        <v>72000</v>
      </c>
      <c r="AF45" s="65">
        <v>72000</v>
      </c>
      <c r="AG45" s="65">
        <v>72000</v>
      </c>
      <c r="AH45" s="65">
        <v>72000</v>
      </c>
      <c r="AI45" s="65">
        <v>360000</v>
      </c>
      <c r="AJ45" s="67">
        <v>2022</v>
      </c>
    </row>
    <row r="46" spans="1:36" s="1" customFormat="1" ht="63" customHeight="1">
      <c r="A46" s="25">
        <v>6</v>
      </c>
      <c r="B46" s="25">
        <v>0</v>
      </c>
      <c r="C46" s="25">
        <v>1</v>
      </c>
      <c r="D46" s="25">
        <v>1</v>
      </c>
      <c r="E46" s="25">
        <v>2</v>
      </c>
      <c r="F46" s="25">
        <v>0</v>
      </c>
      <c r="G46" s="25">
        <v>4</v>
      </c>
      <c r="H46" s="25">
        <v>0</v>
      </c>
      <c r="I46" s="25">
        <v>5</v>
      </c>
      <c r="J46" s="25">
        <v>1</v>
      </c>
      <c r="K46" s="25">
        <v>0</v>
      </c>
      <c r="L46" s="25">
        <v>2</v>
      </c>
      <c r="M46" s="25">
        <v>1</v>
      </c>
      <c r="N46" s="25">
        <v>0</v>
      </c>
      <c r="O46" s="25">
        <v>3</v>
      </c>
      <c r="P46" s="25">
        <v>2</v>
      </c>
      <c r="Q46" s="25">
        <v>0</v>
      </c>
      <c r="R46" s="25"/>
      <c r="S46" s="25"/>
      <c r="T46" s="21"/>
      <c r="U46" s="14"/>
      <c r="V46" s="14"/>
      <c r="W46" s="14"/>
      <c r="X46" s="14"/>
      <c r="Y46" s="14"/>
      <c r="Z46" s="14"/>
      <c r="AA46" s="14"/>
      <c r="AB46" s="44" t="s">
        <v>93</v>
      </c>
      <c r="AC46" s="45" t="s">
        <v>31</v>
      </c>
      <c r="AD46" s="59">
        <v>774.391</v>
      </c>
      <c r="AE46" s="59">
        <v>781.416</v>
      </c>
      <c r="AF46" s="59">
        <v>781.4</v>
      </c>
      <c r="AG46" s="59">
        <v>781.4</v>
      </c>
      <c r="AH46" s="59">
        <v>781.4</v>
      </c>
      <c r="AI46" s="59">
        <f>SUM(AD46:AH46)</f>
        <v>3900.007</v>
      </c>
      <c r="AJ46" s="47">
        <v>2022</v>
      </c>
    </row>
    <row r="47" spans="1:36" s="1" customFormat="1" ht="33" customHeight="1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2"/>
      <c r="U47" s="15"/>
      <c r="V47" s="15"/>
      <c r="W47" s="15"/>
      <c r="X47" s="15"/>
      <c r="Y47" s="15"/>
      <c r="Z47" s="15"/>
      <c r="AA47" s="16"/>
      <c r="AB47" s="44" t="s">
        <v>34</v>
      </c>
      <c r="AC47" s="61" t="s">
        <v>35</v>
      </c>
      <c r="AD47" s="65">
        <v>72000</v>
      </c>
      <c r="AE47" s="65">
        <v>72000</v>
      </c>
      <c r="AF47" s="66">
        <v>72000</v>
      </c>
      <c r="AG47" s="66">
        <v>72000</v>
      </c>
      <c r="AH47" s="66">
        <v>72000</v>
      </c>
      <c r="AI47" s="66">
        <v>360000</v>
      </c>
      <c r="AJ47" s="67">
        <v>2022</v>
      </c>
    </row>
    <row r="48" spans="1:36" s="1" customFormat="1" ht="71.25" customHeight="1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19"/>
      <c r="U48" s="17"/>
      <c r="V48" s="17"/>
      <c r="W48" s="17"/>
      <c r="X48" s="17"/>
      <c r="Y48" s="17"/>
      <c r="Z48" s="17"/>
      <c r="AA48" s="18"/>
      <c r="AB48" s="68" t="s">
        <v>81</v>
      </c>
      <c r="AC48" s="61" t="s">
        <v>19</v>
      </c>
      <c r="AD48" s="69">
        <f aca="true" t="shared" si="4" ref="AD48:AI48">AD49+AD58+AD85</f>
        <v>838.35</v>
      </c>
      <c r="AE48" s="69">
        <f t="shared" si="4"/>
        <v>159.29999999999998</v>
      </c>
      <c r="AF48" s="69">
        <f t="shared" si="4"/>
        <v>0</v>
      </c>
      <c r="AG48" s="69">
        <f t="shared" si="4"/>
        <v>0</v>
      </c>
      <c r="AH48" s="69">
        <f t="shared" si="4"/>
        <v>0</v>
      </c>
      <c r="AI48" s="69">
        <f t="shared" si="4"/>
        <v>997.6500000000001</v>
      </c>
      <c r="AJ48" s="70">
        <v>2022</v>
      </c>
    </row>
    <row r="49" spans="1:36" s="1" customFormat="1" ht="66.75" customHeight="1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19"/>
      <c r="U49" s="17"/>
      <c r="V49" s="17"/>
      <c r="W49" s="17"/>
      <c r="X49" s="17"/>
      <c r="Y49" s="17"/>
      <c r="Z49" s="17"/>
      <c r="AA49" s="18"/>
      <c r="AB49" s="71" t="s">
        <v>120</v>
      </c>
      <c r="AC49" s="72"/>
      <c r="AD49" s="73">
        <v>0</v>
      </c>
      <c r="AE49" s="73">
        <v>0</v>
      </c>
      <c r="AF49" s="73">
        <v>0</v>
      </c>
      <c r="AG49" s="73">
        <v>0</v>
      </c>
      <c r="AH49" s="73">
        <v>0</v>
      </c>
      <c r="AI49" s="73">
        <v>0</v>
      </c>
      <c r="AJ49" s="70"/>
    </row>
    <row r="50" spans="1:36" s="1" customFormat="1" ht="107.25" customHeight="1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19"/>
      <c r="U50" s="17"/>
      <c r="V50" s="17"/>
      <c r="W50" s="17"/>
      <c r="X50" s="17"/>
      <c r="Y50" s="17"/>
      <c r="Z50" s="17"/>
      <c r="AA50" s="18"/>
      <c r="AB50" s="74" t="s">
        <v>47</v>
      </c>
      <c r="AC50" s="45" t="s">
        <v>28</v>
      </c>
      <c r="AD50" s="70">
        <v>1</v>
      </c>
      <c r="AE50" s="70">
        <v>1</v>
      </c>
      <c r="AF50" s="70">
        <v>1</v>
      </c>
      <c r="AG50" s="70">
        <v>1</v>
      </c>
      <c r="AH50" s="70">
        <v>1</v>
      </c>
      <c r="AI50" s="70">
        <v>1</v>
      </c>
      <c r="AJ50" s="70">
        <v>2022</v>
      </c>
    </row>
    <row r="51" spans="1:36" s="1" customFormat="1" ht="119.25" customHeight="1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19"/>
      <c r="U51" s="17"/>
      <c r="V51" s="17"/>
      <c r="W51" s="17"/>
      <c r="X51" s="17"/>
      <c r="Y51" s="17"/>
      <c r="Z51" s="17"/>
      <c r="AA51" s="18"/>
      <c r="AB51" s="74" t="s">
        <v>48</v>
      </c>
      <c r="AC51" s="61" t="s">
        <v>23</v>
      </c>
      <c r="AD51" s="70">
        <v>20</v>
      </c>
      <c r="AE51" s="70">
        <v>25</v>
      </c>
      <c r="AF51" s="70">
        <v>30</v>
      </c>
      <c r="AG51" s="70">
        <v>35</v>
      </c>
      <c r="AH51" s="70">
        <v>40</v>
      </c>
      <c r="AI51" s="70">
        <v>40</v>
      </c>
      <c r="AJ51" s="70">
        <v>2022</v>
      </c>
    </row>
    <row r="52" spans="1:36" s="1" customFormat="1" ht="48" customHeight="1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19"/>
      <c r="U52" s="17"/>
      <c r="V52" s="17"/>
      <c r="W52" s="17"/>
      <c r="X52" s="17"/>
      <c r="Y52" s="17"/>
      <c r="Z52" s="17"/>
      <c r="AA52" s="18"/>
      <c r="AB52" s="74" t="s">
        <v>49</v>
      </c>
      <c r="AC52" s="61" t="s">
        <v>50</v>
      </c>
      <c r="AD52" s="70">
        <v>1</v>
      </c>
      <c r="AE52" s="70">
        <v>1</v>
      </c>
      <c r="AF52" s="70">
        <v>1</v>
      </c>
      <c r="AG52" s="70">
        <v>1</v>
      </c>
      <c r="AH52" s="70">
        <v>1</v>
      </c>
      <c r="AI52" s="70">
        <v>1</v>
      </c>
      <c r="AJ52" s="70">
        <v>2022</v>
      </c>
    </row>
    <row r="53" spans="1:36" s="1" customFormat="1" ht="48" customHeight="1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19"/>
      <c r="U53" s="17"/>
      <c r="V53" s="17"/>
      <c r="W53" s="17"/>
      <c r="X53" s="17"/>
      <c r="Y53" s="17"/>
      <c r="Z53" s="17"/>
      <c r="AA53" s="18"/>
      <c r="AB53" s="74" t="s">
        <v>67</v>
      </c>
      <c r="AC53" s="61" t="s">
        <v>28</v>
      </c>
      <c r="AD53" s="70">
        <v>1</v>
      </c>
      <c r="AE53" s="70">
        <v>1</v>
      </c>
      <c r="AF53" s="70">
        <v>1</v>
      </c>
      <c r="AG53" s="70">
        <v>1</v>
      </c>
      <c r="AH53" s="70">
        <v>1</v>
      </c>
      <c r="AI53" s="70">
        <v>5</v>
      </c>
      <c r="AJ53" s="70">
        <v>2022</v>
      </c>
    </row>
    <row r="54" spans="1:36" s="1" customFormat="1" ht="48" customHeight="1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19"/>
      <c r="U54" s="17"/>
      <c r="V54" s="17"/>
      <c r="W54" s="17"/>
      <c r="X54" s="17"/>
      <c r="Y54" s="17"/>
      <c r="Z54" s="17"/>
      <c r="AA54" s="18"/>
      <c r="AB54" s="74" t="s">
        <v>69</v>
      </c>
      <c r="AC54" s="61" t="s">
        <v>50</v>
      </c>
      <c r="AD54" s="70">
        <v>1</v>
      </c>
      <c r="AE54" s="70">
        <v>1</v>
      </c>
      <c r="AF54" s="70">
        <v>1</v>
      </c>
      <c r="AG54" s="70">
        <v>1</v>
      </c>
      <c r="AH54" s="70">
        <v>1</v>
      </c>
      <c r="AI54" s="70">
        <v>1</v>
      </c>
      <c r="AJ54" s="70">
        <v>2022</v>
      </c>
    </row>
    <row r="55" spans="1:36" s="1" customFormat="1" ht="48" customHeight="1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19"/>
      <c r="U55" s="17"/>
      <c r="V55" s="17"/>
      <c r="W55" s="17"/>
      <c r="X55" s="17"/>
      <c r="Y55" s="17"/>
      <c r="Z55" s="17"/>
      <c r="AA55" s="18"/>
      <c r="AB55" s="74" t="s">
        <v>68</v>
      </c>
      <c r="AC55" s="61" t="s">
        <v>28</v>
      </c>
      <c r="AD55" s="70">
        <v>1</v>
      </c>
      <c r="AE55" s="70">
        <v>1</v>
      </c>
      <c r="AF55" s="70">
        <v>1</v>
      </c>
      <c r="AG55" s="70">
        <v>1</v>
      </c>
      <c r="AH55" s="70">
        <v>1</v>
      </c>
      <c r="AI55" s="70">
        <v>5</v>
      </c>
      <c r="AJ55" s="70">
        <v>2022</v>
      </c>
    </row>
    <row r="56" spans="1:36" s="1" customFormat="1" ht="84" customHeight="1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19"/>
      <c r="U56" s="17"/>
      <c r="V56" s="17"/>
      <c r="W56" s="17"/>
      <c r="X56" s="17"/>
      <c r="Y56" s="17"/>
      <c r="Z56" s="17"/>
      <c r="AA56" s="18"/>
      <c r="AB56" s="74" t="s">
        <v>70</v>
      </c>
      <c r="AC56" s="61" t="s">
        <v>50</v>
      </c>
      <c r="AD56" s="73">
        <v>1</v>
      </c>
      <c r="AE56" s="73">
        <v>1</v>
      </c>
      <c r="AF56" s="73">
        <v>1</v>
      </c>
      <c r="AG56" s="73">
        <v>1</v>
      </c>
      <c r="AH56" s="73">
        <v>1</v>
      </c>
      <c r="AI56" s="73">
        <v>1</v>
      </c>
      <c r="AJ56" s="70">
        <v>2022</v>
      </c>
    </row>
    <row r="57" spans="1:36" s="1" customFormat="1" ht="119.25" customHeight="1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19"/>
      <c r="U57" s="17"/>
      <c r="V57" s="17"/>
      <c r="W57" s="17"/>
      <c r="X57" s="17"/>
      <c r="Y57" s="17"/>
      <c r="Z57" s="17"/>
      <c r="AA57" s="18"/>
      <c r="AB57" s="74" t="s">
        <v>51</v>
      </c>
      <c r="AC57" s="61" t="s">
        <v>52</v>
      </c>
      <c r="AD57" s="70">
        <v>30</v>
      </c>
      <c r="AE57" s="70">
        <v>40</v>
      </c>
      <c r="AF57" s="70">
        <v>50</v>
      </c>
      <c r="AG57" s="70">
        <v>55</v>
      </c>
      <c r="AH57" s="70">
        <v>60</v>
      </c>
      <c r="AI57" s="70">
        <v>60</v>
      </c>
      <c r="AJ57" s="70">
        <v>2022</v>
      </c>
    </row>
    <row r="58" spans="1:36" s="1" customFormat="1" ht="66" customHeight="1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19"/>
      <c r="U58" s="17"/>
      <c r="V58" s="17"/>
      <c r="W58" s="17"/>
      <c r="X58" s="17"/>
      <c r="Y58" s="17"/>
      <c r="Z58" s="17"/>
      <c r="AA58" s="18"/>
      <c r="AB58" s="68" t="s">
        <v>121</v>
      </c>
      <c r="AC58" s="61" t="s">
        <v>19</v>
      </c>
      <c r="AD58" s="75">
        <f aca="true" t="shared" si="5" ref="AD58:AI58">AD66+AD68+AD70+AD72+AD74+AD77+AD80+AD83</f>
        <v>838.35</v>
      </c>
      <c r="AE58" s="75">
        <f t="shared" si="5"/>
        <v>159.29999999999998</v>
      </c>
      <c r="AF58" s="75">
        <f t="shared" si="5"/>
        <v>0</v>
      </c>
      <c r="AG58" s="75">
        <f t="shared" si="5"/>
        <v>0</v>
      </c>
      <c r="AH58" s="75">
        <f t="shared" si="5"/>
        <v>0</v>
      </c>
      <c r="AI58" s="75">
        <f t="shared" si="5"/>
        <v>997.6500000000001</v>
      </c>
      <c r="AJ58" s="70">
        <v>2022</v>
      </c>
    </row>
    <row r="59" spans="1:36" s="1" customFormat="1" ht="97.5" customHeight="1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19"/>
      <c r="U59" s="17"/>
      <c r="V59" s="17"/>
      <c r="W59" s="17"/>
      <c r="X59" s="17"/>
      <c r="Y59" s="17"/>
      <c r="Z59" s="17"/>
      <c r="AA59" s="18"/>
      <c r="AB59" s="74" t="s">
        <v>71</v>
      </c>
      <c r="AC59" s="61" t="s">
        <v>23</v>
      </c>
      <c r="AD59" s="70" t="s">
        <v>72</v>
      </c>
      <c r="AE59" s="70">
        <v>15</v>
      </c>
      <c r="AF59" s="76">
        <v>16</v>
      </c>
      <c r="AG59" s="76">
        <v>18</v>
      </c>
      <c r="AH59" s="76">
        <v>19</v>
      </c>
      <c r="AI59" s="77">
        <v>19</v>
      </c>
      <c r="AJ59" s="70">
        <v>2022</v>
      </c>
    </row>
    <row r="60" spans="1:36" s="1" customFormat="1" ht="33" customHeight="1">
      <c r="A60" s="26">
        <v>6</v>
      </c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19"/>
      <c r="U60" s="17"/>
      <c r="V60" s="17"/>
      <c r="W60" s="17"/>
      <c r="X60" s="17"/>
      <c r="Y60" s="17"/>
      <c r="Z60" s="17"/>
      <c r="AA60" s="18"/>
      <c r="AB60" s="74" t="s">
        <v>53</v>
      </c>
      <c r="AC60" s="61" t="s">
        <v>23</v>
      </c>
      <c r="AD60" s="70">
        <v>14</v>
      </c>
      <c r="AE60" s="70" t="s">
        <v>73</v>
      </c>
      <c r="AF60" s="76">
        <v>16</v>
      </c>
      <c r="AG60" s="76">
        <v>18</v>
      </c>
      <c r="AH60" s="76">
        <v>19</v>
      </c>
      <c r="AI60" s="77">
        <v>19</v>
      </c>
      <c r="AJ60" s="70">
        <v>2022</v>
      </c>
    </row>
    <row r="61" spans="1:36" s="1" customFormat="1" ht="66.75" customHeight="1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19"/>
      <c r="U61" s="17"/>
      <c r="V61" s="17"/>
      <c r="W61" s="17"/>
      <c r="X61" s="17"/>
      <c r="Y61" s="17"/>
      <c r="Z61" s="17"/>
      <c r="AA61" s="18"/>
      <c r="AB61" s="74" t="s">
        <v>54</v>
      </c>
      <c r="AC61" s="61" t="s">
        <v>23</v>
      </c>
      <c r="AD61" s="70">
        <v>6.8</v>
      </c>
      <c r="AE61" s="70">
        <v>9.5</v>
      </c>
      <c r="AF61" s="70">
        <v>12</v>
      </c>
      <c r="AG61" s="70">
        <v>15</v>
      </c>
      <c r="AH61" s="70">
        <v>16</v>
      </c>
      <c r="AI61" s="70">
        <v>16</v>
      </c>
      <c r="AJ61" s="70">
        <v>2022</v>
      </c>
    </row>
    <row r="62" spans="1:36" s="1" customFormat="1" ht="81.75" customHeight="1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19"/>
      <c r="U62" s="17"/>
      <c r="V62" s="17"/>
      <c r="W62" s="17"/>
      <c r="X62" s="17"/>
      <c r="Y62" s="17"/>
      <c r="Z62" s="17"/>
      <c r="AA62" s="18"/>
      <c r="AB62" s="74" t="s">
        <v>55</v>
      </c>
      <c r="AC62" s="61" t="s">
        <v>50</v>
      </c>
      <c r="AD62" s="70">
        <v>1</v>
      </c>
      <c r="AE62" s="70">
        <v>1</v>
      </c>
      <c r="AF62" s="70">
        <v>1</v>
      </c>
      <c r="AG62" s="70">
        <v>1</v>
      </c>
      <c r="AH62" s="70">
        <v>1</v>
      </c>
      <c r="AI62" s="70">
        <v>1</v>
      </c>
      <c r="AJ62" s="70">
        <v>2022</v>
      </c>
    </row>
    <row r="63" spans="1:36" s="1" customFormat="1" ht="97.5" customHeight="1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19"/>
      <c r="U63" s="17"/>
      <c r="V63" s="17"/>
      <c r="W63" s="17"/>
      <c r="X63" s="17"/>
      <c r="Y63" s="17"/>
      <c r="Z63" s="17"/>
      <c r="AA63" s="18"/>
      <c r="AB63" s="74" t="s">
        <v>56</v>
      </c>
      <c r="AC63" s="61" t="s">
        <v>28</v>
      </c>
      <c r="AD63" s="70">
        <v>1</v>
      </c>
      <c r="AE63" s="70">
        <v>1</v>
      </c>
      <c r="AF63" s="70">
        <v>1</v>
      </c>
      <c r="AG63" s="70">
        <v>1</v>
      </c>
      <c r="AH63" s="70">
        <v>1</v>
      </c>
      <c r="AI63" s="70">
        <v>5</v>
      </c>
      <c r="AJ63" s="70">
        <v>2022</v>
      </c>
    </row>
    <row r="64" spans="1:36" s="1" customFormat="1" ht="63.75" customHeight="1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19"/>
      <c r="U64" s="17"/>
      <c r="V64" s="17"/>
      <c r="W64" s="17"/>
      <c r="X64" s="17"/>
      <c r="Y64" s="17"/>
      <c r="Z64" s="17"/>
      <c r="AA64" s="18"/>
      <c r="AB64" s="74" t="s">
        <v>82</v>
      </c>
      <c r="AC64" s="61" t="s">
        <v>50</v>
      </c>
      <c r="AD64" s="78">
        <v>1</v>
      </c>
      <c r="AE64" s="78">
        <v>1</v>
      </c>
      <c r="AF64" s="78">
        <v>1</v>
      </c>
      <c r="AG64" s="78">
        <v>1</v>
      </c>
      <c r="AH64" s="78">
        <v>1</v>
      </c>
      <c r="AI64" s="78">
        <v>1</v>
      </c>
      <c r="AJ64" s="70">
        <v>2022</v>
      </c>
    </row>
    <row r="65" spans="1:36" s="1" customFormat="1" ht="39" customHeight="1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19"/>
      <c r="U65" s="17"/>
      <c r="V65" s="17"/>
      <c r="W65" s="17"/>
      <c r="X65" s="17"/>
      <c r="Y65" s="17"/>
      <c r="Z65" s="17"/>
      <c r="AA65" s="18"/>
      <c r="AB65" s="74" t="s">
        <v>57</v>
      </c>
      <c r="AC65" s="79" t="s">
        <v>28</v>
      </c>
      <c r="AD65" s="78">
        <v>1</v>
      </c>
      <c r="AE65" s="78">
        <v>1</v>
      </c>
      <c r="AF65" s="78">
        <v>1</v>
      </c>
      <c r="AG65" s="78">
        <v>1</v>
      </c>
      <c r="AH65" s="78">
        <v>1</v>
      </c>
      <c r="AI65" s="78">
        <v>5</v>
      </c>
      <c r="AJ65" s="70">
        <v>2022</v>
      </c>
    </row>
    <row r="66" spans="1:36" s="1" customFormat="1" ht="45.75" customHeight="1">
      <c r="A66" s="26">
        <v>6</v>
      </c>
      <c r="B66" s="26">
        <v>0</v>
      </c>
      <c r="C66" s="26">
        <v>1</v>
      </c>
      <c r="D66" s="26">
        <v>0</v>
      </c>
      <c r="E66" s="26">
        <v>8</v>
      </c>
      <c r="F66" s="26">
        <v>0</v>
      </c>
      <c r="G66" s="26">
        <v>1</v>
      </c>
      <c r="H66" s="26">
        <v>0</v>
      </c>
      <c r="I66" s="26">
        <v>5</v>
      </c>
      <c r="J66" s="26">
        <v>2</v>
      </c>
      <c r="K66" s="26">
        <v>0</v>
      </c>
      <c r="L66" s="26">
        <v>2</v>
      </c>
      <c r="M66" s="26">
        <v>2</v>
      </c>
      <c r="N66" s="26">
        <v>0</v>
      </c>
      <c r="O66" s="26">
        <v>0</v>
      </c>
      <c r="P66" s="26">
        <v>1</v>
      </c>
      <c r="Q66" s="26">
        <v>0</v>
      </c>
      <c r="R66" s="26"/>
      <c r="S66" s="26"/>
      <c r="T66" s="19"/>
      <c r="U66" s="17"/>
      <c r="V66" s="17"/>
      <c r="W66" s="17"/>
      <c r="X66" s="17"/>
      <c r="Y66" s="17"/>
      <c r="Z66" s="17"/>
      <c r="AA66" s="18"/>
      <c r="AB66" s="74" t="s">
        <v>86</v>
      </c>
      <c r="AC66" s="45" t="s">
        <v>19</v>
      </c>
      <c r="AD66" s="70">
        <v>0</v>
      </c>
      <c r="AE66" s="70">
        <v>0</v>
      </c>
      <c r="AF66" s="70">
        <v>0</v>
      </c>
      <c r="AG66" s="70">
        <v>0</v>
      </c>
      <c r="AH66" s="70">
        <v>0</v>
      </c>
      <c r="AI66" s="70">
        <f>SUM(AD66:AH66)</f>
        <v>0</v>
      </c>
      <c r="AJ66" s="70">
        <v>2022</v>
      </c>
    </row>
    <row r="67" spans="1:36" s="1" customFormat="1" ht="47.25" customHeight="1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19"/>
      <c r="U67" s="17"/>
      <c r="V67" s="17"/>
      <c r="W67" s="17"/>
      <c r="X67" s="17"/>
      <c r="Y67" s="17"/>
      <c r="Z67" s="17"/>
      <c r="AA67" s="18"/>
      <c r="AB67" s="74" t="s">
        <v>59</v>
      </c>
      <c r="AC67" s="60" t="s">
        <v>28</v>
      </c>
      <c r="AD67" s="70">
        <v>0</v>
      </c>
      <c r="AE67" s="70">
        <v>0</v>
      </c>
      <c r="AF67" s="70">
        <v>0</v>
      </c>
      <c r="AG67" s="70">
        <v>0</v>
      </c>
      <c r="AH67" s="70">
        <v>0</v>
      </c>
      <c r="AI67" s="70">
        <v>1</v>
      </c>
      <c r="AJ67" s="70">
        <v>2022</v>
      </c>
    </row>
    <row r="68" spans="1:36" s="1" customFormat="1" ht="60" customHeight="1">
      <c r="A68" s="26">
        <v>6</v>
      </c>
      <c r="B68" s="26">
        <v>7</v>
      </c>
      <c r="C68" s="26">
        <v>5</v>
      </c>
      <c r="D68" s="26">
        <v>0</v>
      </c>
      <c r="E68" s="26">
        <v>7</v>
      </c>
      <c r="F68" s="26">
        <v>0</v>
      </c>
      <c r="G68" s="26">
        <v>2</v>
      </c>
      <c r="H68" s="26">
        <v>0</v>
      </c>
      <c r="I68" s="26">
        <v>5</v>
      </c>
      <c r="J68" s="26">
        <v>2</v>
      </c>
      <c r="K68" s="26">
        <v>0</v>
      </c>
      <c r="L68" s="26">
        <v>2</v>
      </c>
      <c r="M68" s="26">
        <v>2</v>
      </c>
      <c r="N68" s="26">
        <v>0</v>
      </c>
      <c r="O68" s="26">
        <v>0</v>
      </c>
      <c r="P68" s="26">
        <v>2</v>
      </c>
      <c r="Q68" s="26">
        <v>0</v>
      </c>
      <c r="R68" s="26"/>
      <c r="S68" s="26"/>
      <c r="T68" s="19"/>
      <c r="U68" s="17"/>
      <c r="V68" s="17"/>
      <c r="W68" s="17"/>
      <c r="X68" s="17"/>
      <c r="Y68" s="17"/>
      <c r="Z68" s="17"/>
      <c r="AA68" s="18"/>
      <c r="AB68" s="74" t="s">
        <v>83</v>
      </c>
      <c r="AC68" s="61" t="s">
        <v>19</v>
      </c>
      <c r="AD68" s="69">
        <v>80</v>
      </c>
      <c r="AE68" s="69">
        <v>10</v>
      </c>
      <c r="AF68" s="69">
        <v>0</v>
      </c>
      <c r="AG68" s="69">
        <v>0</v>
      </c>
      <c r="AH68" s="69">
        <v>0</v>
      </c>
      <c r="AI68" s="69">
        <f>SUM(AD68:AH68)</f>
        <v>90</v>
      </c>
      <c r="AJ68" s="70">
        <v>2022</v>
      </c>
    </row>
    <row r="69" spans="1:36" s="1" customFormat="1" ht="48" customHeight="1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19"/>
      <c r="U69" s="17"/>
      <c r="V69" s="17"/>
      <c r="W69" s="17"/>
      <c r="X69" s="17"/>
      <c r="Y69" s="17"/>
      <c r="Z69" s="17"/>
      <c r="AA69" s="18"/>
      <c r="AB69" s="74" t="s">
        <v>59</v>
      </c>
      <c r="AC69" s="60" t="s">
        <v>28</v>
      </c>
      <c r="AD69" s="70">
        <v>1</v>
      </c>
      <c r="AE69" s="70">
        <v>1</v>
      </c>
      <c r="AF69" s="70">
        <v>0</v>
      </c>
      <c r="AG69" s="70">
        <v>0</v>
      </c>
      <c r="AH69" s="70">
        <v>0</v>
      </c>
      <c r="AI69" s="70">
        <f>SUM(AD69:AH69)</f>
        <v>2</v>
      </c>
      <c r="AJ69" s="70">
        <v>2022</v>
      </c>
    </row>
    <row r="70" spans="1:36" s="1" customFormat="1" ht="63.75" customHeight="1">
      <c r="A70" s="26">
        <v>6</v>
      </c>
      <c r="B70" s="26">
        <v>7</v>
      </c>
      <c r="C70" s="26">
        <v>5</v>
      </c>
      <c r="D70" s="26">
        <v>0</v>
      </c>
      <c r="E70" s="26">
        <v>7</v>
      </c>
      <c r="F70" s="26">
        <v>0</v>
      </c>
      <c r="G70" s="26">
        <v>3</v>
      </c>
      <c r="H70" s="26">
        <v>0</v>
      </c>
      <c r="I70" s="26">
        <v>5</v>
      </c>
      <c r="J70" s="26">
        <v>2</v>
      </c>
      <c r="K70" s="26">
        <v>0</v>
      </c>
      <c r="L70" s="26">
        <v>2</v>
      </c>
      <c r="M70" s="26">
        <v>2</v>
      </c>
      <c r="N70" s="26">
        <v>0</v>
      </c>
      <c r="O70" s="26">
        <v>0</v>
      </c>
      <c r="P70" s="26">
        <v>3</v>
      </c>
      <c r="Q70" s="26">
        <v>0</v>
      </c>
      <c r="R70" s="26"/>
      <c r="S70" s="26"/>
      <c r="T70" s="19"/>
      <c r="U70" s="17"/>
      <c r="V70" s="17"/>
      <c r="W70" s="17"/>
      <c r="X70" s="17"/>
      <c r="Y70" s="17"/>
      <c r="Z70" s="17"/>
      <c r="AA70" s="18"/>
      <c r="AB70" s="74" t="s">
        <v>84</v>
      </c>
      <c r="AC70" s="60" t="s">
        <v>19</v>
      </c>
      <c r="AD70" s="70">
        <v>0</v>
      </c>
      <c r="AE70" s="70">
        <v>0</v>
      </c>
      <c r="AF70" s="70">
        <v>0</v>
      </c>
      <c r="AG70" s="70">
        <v>0</v>
      </c>
      <c r="AH70" s="70">
        <v>0</v>
      </c>
      <c r="AI70" s="70">
        <f>SUM(AD70:AH70)</f>
        <v>0</v>
      </c>
      <c r="AJ70" s="70">
        <v>2022</v>
      </c>
    </row>
    <row r="71" spans="1:36" s="1" customFormat="1" ht="50.25" customHeight="1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19"/>
      <c r="U71" s="17"/>
      <c r="V71" s="17"/>
      <c r="W71" s="17"/>
      <c r="X71" s="17"/>
      <c r="Y71" s="17"/>
      <c r="Z71" s="17"/>
      <c r="AA71" s="18"/>
      <c r="AB71" s="74" t="s">
        <v>61</v>
      </c>
      <c r="AC71" s="60" t="s">
        <v>28</v>
      </c>
      <c r="AD71" s="70">
        <v>0</v>
      </c>
      <c r="AE71" s="70">
        <v>0</v>
      </c>
      <c r="AF71" s="70">
        <v>0</v>
      </c>
      <c r="AG71" s="70">
        <v>0</v>
      </c>
      <c r="AH71" s="70">
        <v>0</v>
      </c>
      <c r="AI71" s="70">
        <v>0</v>
      </c>
      <c r="AJ71" s="70">
        <v>2022</v>
      </c>
    </row>
    <row r="72" spans="1:36" s="1" customFormat="1" ht="65.25" customHeight="1">
      <c r="A72" s="26">
        <v>6</v>
      </c>
      <c r="B72" s="26">
        <v>7</v>
      </c>
      <c r="C72" s="26">
        <v>5</v>
      </c>
      <c r="D72" s="26">
        <v>0</v>
      </c>
      <c r="E72" s="26">
        <v>7</v>
      </c>
      <c r="F72" s="26">
        <v>0</v>
      </c>
      <c r="G72" s="26">
        <v>1</v>
      </c>
      <c r="H72" s="26">
        <v>0</v>
      </c>
      <c r="I72" s="26">
        <v>5</v>
      </c>
      <c r="J72" s="26">
        <v>2</v>
      </c>
      <c r="K72" s="26">
        <v>0</v>
      </c>
      <c r="L72" s="26">
        <v>2</v>
      </c>
      <c r="M72" s="26">
        <v>2</v>
      </c>
      <c r="N72" s="26">
        <v>0</v>
      </c>
      <c r="O72" s="26">
        <v>0</v>
      </c>
      <c r="P72" s="26">
        <v>4</v>
      </c>
      <c r="Q72" s="26">
        <v>0</v>
      </c>
      <c r="R72" s="26"/>
      <c r="S72" s="26"/>
      <c r="T72" s="19"/>
      <c r="U72" s="17"/>
      <c r="V72" s="17"/>
      <c r="W72" s="17"/>
      <c r="X72" s="17"/>
      <c r="Y72" s="17"/>
      <c r="Z72" s="17"/>
      <c r="AA72" s="18"/>
      <c r="AB72" s="74" t="s">
        <v>109</v>
      </c>
      <c r="AC72" s="60" t="s">
        <v>62</v>
      </c>
      <c r="AD72" s="70">
        <v>0</v>
      </c>
      <c r="AE72" s="70">
        <v>0</v>
      </c>
      <c r="AF72" s="70">
        <v>0</v>
      </c>
      <c r="AG72" s="70">
        <v>0</v>
      </c>
      <c r="AH72" s="70">
        <v>0</v>
      </c>
      <c r="AI72" s="70">
        <f>SUM(AD72:AH72)</f>
        <v>0</v>
      </c>
      <c r="AJ72" s="70">
        <v>2022</v>
      </c>
    </row>
    <row r="73" spans="1:36" s="1" customFormat="1" ht="51.75" customHeight="1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19"/>
      <c r="U73" s="17"/>
      <c r="V73" s="17"/>
      <c r="W73" s="17"/>
      <c r="X73" s="17"/>
      <c r="Y73" s="17"/>
      <c r="Z73" s="17"/>
      <c r="AA73" s="18"/>
      <c r="AB73" s="74" t="s">
        <v>59</v>
      </c>
      <c r="AC73" s="60" t="s">
        <v>28</v>
      </c>
      <c r="AD73" s="70">
        <v>0</v>
      </c>
      <c r="AE73" s="70">
        <v>0</v>
      </c>
      <c r="AF73" s="70">
        <v>0</v>
      </c>
      <c r="AG73" s="70">
        <v>0</v>
      </c>
      <c r="AH73" s="70">
        <v>0</v>
      </c>
      <c r="AI73" s="70">
        <v>0</v>
      </c>
      <c r="AJ73" s="70">
        <v>2022</v>
      </c>
    </row>
    <row r="74" spans="1:36" s="1" customFormat="1" ht="66.75" customHeight="1">
      <c r="A74" s="26">
        <v>6</v>
      </c>
      <c r="B74" s="26">
        <v>7</v>
      </c>
      <c r="C74" s="26">
        <v>5</v>
      </c>
      <c r="D74" s="26">
        <v>0</v>
      </c>
      <c r="E74" s="26">
        <v>7</v>
      </c>
      <c r="F74" s="26">
        <v>0</v>
      </c>
      <c r="G74" s="26">
        <v>2</v>
      </c>
      <c r="H74" s="26">
        <v>0</v>
      </c>
      <c r="I74" s="26">
        <v>5</v>
      </c>
      <c r="J74" s="26">
        <v>2</v>
      </c>
      <c r="K74" s="26">
        <v>0</v>
      </c>
      <c r="L74" s="26">
        <v>2</v>
      </c>
      <c r="M74" s="26">
        <v>2</v>
      </c>
      <c r="N74" s="26">
        <v>0</v>
      </c>
      <c r="O74" s="26">
        <v>0</v>
      </c>
      <c r="P74" s="26">
        <v>5</v>
      </c>
      <c r="Q74" s="26">
        <v>0</v>
      </c>
      <c r="R74" s="26"/>
      <c r="S74" s="26"/>
      <c r="T74" s="19"/>
      <c r="U74" s="17"/>
      <c r="V74" s="17"/>
      <c r="W74" s="17"/>
      <c r="X74" s="17"/>
      <c r="Y74" s="17"/>
      <c r="Z74" s="17"/>
      <c r="AA74" s="18"/>
      <c r="AB74" s="74" t="s">
        <v>95</v>
      </c>
      <c r="AC74" s="60" t="s">
        <v>19</v>
      </c>
      <c r="AD74" s="70">
        <v>0</v>
      </c>
      <c r="AE74" s="70">
        <v>5.552</v>
      </c>
      <c r="AF74" s="70">
        <v>0</v>
      </c>
      <c r="AG74" s="70">
        <v>0</v>
      </c>
      <c r="AH74" s="70">
        <v>0</v>
      </c>
      <c r="AI74" s="70">
        <f>SUM(AD74:AH74)</f>
        <v>5.552</v>
      </c>
      <c r="AJ74" s="70">
        <v>2022</v>
      </c>
    </row>
    <row r="75" spans="1:36" s="1" customFormat="1" ht="45.75" customHeight="1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19"/>
      <c r="U75" s="17"/>
      <c r="V75" s="17"/>
      <c r="W75" s="17"/>
      <c r="X75" s="17"/>
      <c r="Y75" s="17"/>
      <c r="Z75" s="17"/>
      <c r="AA75" s="18"/>
      <c r="AB75" s="74" t="s">
        <v>63</v>
      </c>
      <c r="AC75" s="60" t="s">
        <v>28</v>
      </c>
      <c r="AD75" s="70">
        <v>0</v>
      </c>
      <c r="AE75" s="70">
        <v>2</v>
      </c>
      <c r="AF75" s="70">
        <v>0</v>
      </c>
      <c r="AG75" s="70">
        <v>0</v>
      </c>
      <c r="AH75" s="70">
        <v>0</v>
      </c>
      <c r="AI75" s="70">
        <f>SUM(AD75:AH75)</f>
        <v>2</v>
      </c>
      <c r="AJ75" s="70">
        <v>2022</v>
      </c>
    </row>
    <row r="76" spans="1:36" s="1" customFormat="1" ht="38.25" customHeight="1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19"/>
      <c r="U76" s="17"/>
      <c r="V76" s="17"/>
      <c r="W76" s="17"/>
      <c r="X76" s="17"/>
      <c r="Y76" s="17"/>
      <c r="Z76" s="17"/>
      <c r="AA76" s="18"/>
      <c r="AB76" s="74" t="s">
        <v>60</v>
      </c>
      <c r="AC76" s="60" t="s">
        <v>28</v>
      </c>
      <c r="AD76" s="70">
        <v>0</v>
      </c>
      <c r="AE76" s="70">
        <v>0</v>
      </c>
      <c r="AF76" s="70">
        <v>0</v>
      </c>
      <c r="AG76" s="70">
        <v>0</v>
      </c>
      <c r="AH76" s="70">
        <v>0</v>
      </c>
      <c r="AI76" s="70">
        <v>0</v>
      </c>
      <c r="AJ76" s="70">
        <v>2022</v>
      </c>
    </row>
    <row r="77" spans="1:36" s="1" customFormat="1" ht="70.5" customHeight="1">
      <c r="A77" s="26">
        <v>6</v>
      </c>
      <c r="B77" s="26">
        <v>7</v>
      </c>
      <c r="C77" s="26">
        <v>5</v>
      </c>
      <c r="D77" s="26">
        <v>0</v>
      </c>
      <c r="E77" s="26">
        <v>7</v>
      </c>
      <c r="F77" s="26">
        <v>0</v>
      </c>
      <c r="G77" s="26">
        <v>3</v>
      </c>
      <c r="H77" s="26">
        <v>0</v>
      </c>
      <c r="I77" s="26">
        <v>5</v>
      </c>
      <c r="J77" s="26">
        <v>2</v>
      </c>
      <c r="K77" s="26">
        <v>0</v>
      </c>
      <c r="L77" s="26">
        <v>2</v>
      </c>
      <c r="M77" s="26">
        <v>2</v>
      </c>
      <c r="N77" s="26">
        <v>0</v>
      </c>
      <c r="O77" s="26">
        <v>0</v>
      </c>
      <c r="P77" s="26">
        <v>6</v>
      </c>
      <c r="Q77" s="26">
        <v>0</v>
      </c>
      <c r="R77" s="26"/>
      <c r="S77" s="26"/>
      <c r="T77" s="19"/>
      <c r="U77" s="17"/>
      <c r="V77" s="17"/>
      <c r="W77" s="17"/>
      <c r="X77" s="17"/>
      <c r="Y77" s="17"/>
      <c r="Z77" s="17"/>
      <c r="AA77" s="18"/>
      <c r="AB77" s="74" t="s">
        <v>85</v>
      </c>
      <c r="AC77" s="60" t="s">
        <v>19</v>
      </c>
      <c r="AD77" s="70">
        <v>758.35</v>
      </c>
      <c r="AE77" s="70">
        <v>0</v>
      </c>
      <c r="AF77" s="70">
        <v>0</v>
      </c>
      <c r="AG77" s="70">
        <v>0</v>
      </c>
      <c r="AH77" s="70">
        <v>0</v>
      </c>
      <c r="AI77" s="70">
        <f>SUM(AD77:AH77)</f>
        <v>758.35</v>
      </c>
      <c r="AJ77" s="70">
        <v>2022</v>
      </c>
    </row>
    <row r="78" spans="1:36" s="1" customFormat="1" ht="50.25" customHeight="1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19"/>
      <c r="U78" s="17"/>
      <c r="V78" s="17"/>
      <c r="W78" s="17"/>
      <c r="X78" s="17"/>
      <c r="Y78" s="17"/>
      <c r="Z78" s="17"/>
      <c r="AA78" s="18"/>
      <c r="AB78" s="74" t="s">
        <v>63</v>
      </c>
      <c r="AC78" s="60" t="s">
        <v>28</v>
      </c>
      <c r="AD78" s="70">
        <v>1</v>
      </c>
      <c r="AE78" s="70">
        <v>0</v>
      </c>
      <c r="AF78" s="70">
        <v>0</v>
      </c>
      <c r="AG78" s="70">
        <v>0</v>
      </c>
      <c r="AH78" s="70">
        <v>0</v>
      </c>
      <c r="AI78" s="70">
        <v>1</v>
      </c>
      <c r="AJ78" s="70">
        <v>2022</v>
      </c>
    </row>
    <row r="79" spans="1:36" s="1" customFormat="1" ht="38.25" customHeight="1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19"/>
      <c r="U79" s="17"/>
      <c r="V79" s="17"/>
      <c r="W79" s="17"/>
      <c r="X79" s="17"/>
      <c r="Y79" s="17"/>
      <c r="Z79" s="17"/>
      <c r="AA79" s="18"/>
      <c r="AB79" s="74" t="s">
        <v>60</v>
      </c>
      <c r="AC79" s="60" t="s">
        <v>28</v>
      </c>
      <c r="AD79" s="70">
        <v>1</v>
      </c>
      <c r="AE79" s="70">
        <v>0</v>
      </c>
      <c r="AF79" s="70">
        <v>0</v>
      </c>
      <c r="AG79" s="70">
        <v>0</v>
      </c>
      <c r="AH79" s="70">
        <v>0</v>
      </c>
      <c r="AI79" s="70">
        <v>1</v>
      </c>
      <c r="AJ79" s="70">
        <v>2022</v>
      </c>
    </row>
    <row r="80" spans="1:36" s="1" customFormat="1" ht="66.75" customHeight="1">
      <c r="A80" s="26">
        <v>6</v>
      </c>
      <c r="B80" s="26">
        <v>0</v>
      </c>
      <c r="C80" s="26">
        <v>1</v>
      </c>
      <c r="D80" s="26">
        <v>0</v>
      </c>
      <c r="E80" s="26">
        <v>8</v>
      </c>
      <c r="F80" s="26">
        <v>0</v>
      </c>
      <c r="G80" s="26">
        <v>1</v>
      </c>
      <c r="H80" s="26">
        <v>0</v>
      </c>
      <c r="I80" s="26">
        <v>5</v>
      </c>
      <c r="J80" s="26">
        <v>2</v>
      </c>
      <c r="K80" s="26">
        <v>0</v>
      </c>
      <c r="L80" s="26">
        <v>2</v>
      </c>
      <c r="M80" s="26">
        <v>2</v>
      </c>
      <c r="N80" s="26">
        <v>0</v>
      </c>
      <c r="O80" s="26">
        <v>0</v>
      </c>
      <c r="P80" s="26">
        <v>7</v>
      </c>
      <c r="Q80" s="26">
        <v>0</v>
      </c>
      <c r="R80" s="26"/>
      <c r="S80" s="26"/>
      <c r="T80" s="19"/>
      <c r="U80" s="17"/>
      <c r="V80" s="17"/>
      <c r="W80" s="17"/>
      <c r="X80" s="17"/>
      <c r="Y80" s="17"/>
      <c r="Z80" s="17"/>
      <c r="AA80" s="18"/>
      <c r="AB80" s="74" t="s">
        <v>92</v>
      </c>
      <c r="AC80" s="60" t="s">
        <v>62</v>
      </c>
      <c r="AD80" s="70">
        <v>0</v>
      </c>
      <c r="AE80" s="70">
        <v>0</v>
      </c>
      <c r="AF80" s="70">
        <v>0</v>
      </c>
      <c r="AG80" s="70">
        <v>0</v>
      </c>
      <c r="AH80" s="70">
        <v>0</v>
      </c>
      <c r="AI80" s="70">
        <f>SUM(AD80:AH80)</f>
        <v>0</v>
      </c>
      <c r="AJ80" s="70">
        <v>2022</v>
      </c>
    </row>
    <row r="81" spans="1:36" s="1" customFormat="1" ht="49.5" customHeight="1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19"/>
      <c r="U81" s="17"/>
      <c r="V81" s="17"/>
      <c r="W81" s="17"/>
      <c r="X81" s="17"/>
      <c r="Y81" s="17"/>
      <c r="Z81" s="17"/>
      <c r="AA81" s="18"/>
      <c r="AB81" s="74" t="s">
        <v>63</v>
      </c>
      <c r="AC81" s="60" t="s">
        <v>28</v>
      </c>
      <c r="AD81" s="70">
        <v>0</v>
      </c>
      <c r="AE81" s="70">
        <v>0</v>
      </c>
      <c r="AF81" s="70">
        <v>0</v>
      </c>
      <c r="AG81" s="70">
        <v>0</v>
      </c>
      <c r="AH81" s="70">
        <v>0</v>
      </c>
      <c r="AI81" s="70">
        <v>0</v>
      </c>
      <c r="AJ81" s="70">
        <v>2020</v>
      </c>
    </row>
    <row r="82" spans="1:36" s="1" customFormat="1" ht="33" customHeight="1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19"/>
      <c r="U82" s="17"/>
      <c r="V82" s="17"/>
      <c r="W82" s="17"/>
      <c r="X82" s="17"/>
      <c r="Y82" s="17"/>
      <c r="Z82" s="17"/>
      <c r="AA82" s="18"/>
      <c r="AB82" s="74" t="s">
        <v>60</v>
      </c>
      <c r="AC82" s="60" t="s">
        <v>28</v>
      </c>
      <c r="AD82" s="70">
        <v>0</v>
      </c>
      <c r="AE82" s="70">
        <v>1</v>
      </c>
      <c r="AF82" s="70">
        <v>0</v>
      </c>
      <c r="AG82" s="70">
        <v>0</v>
      </c>
      <c r="AH82" s="70">
        <v>0</v>
      </c>
      <c r="AI82" s="70">
        <v>3</v>
      </c>
      <c r="AJ82" s="70">
        <v>2022</v>
      </c>
    </row>
    <row r="83" spans="1:36" s="1" customFormat="1" ht="70.5" customHeight="1">
      <c r="A83" s="26">
        <v>6</v>
      </c>
      <c r="B83" s="26">
        <v>7</v>
      </c>
      <c r="C83" s="26">
        <v>5</v>
      </c>
      <c r="D83" s="26">
        <v>0</v>
      </c>
      <c r="E83" s="26">
        <v>7</v>
      </c>
      <c r="F83" s="26">
        <v>0</v>
      </c>
      <c r="G83" s="26">
        <v>1</v>
      </c>
      <c r="H83" s="26">
        <v>0</v>
      </c>
      <c r="I83" s="26">
        <v>5</v>
      </c>
      <c r="J83" s="26">
        <v>2</v>
      </c>
      <c r="K83" s="26">
        <v>0</v>
      </c>
      <c r="L83" s="26">
        <v>2</v>
      </c>
      <c r="M83" s="26">
        <v>2</v>
      </c>
      <c r="N83" s="26">
        <v>0</v>
      </c>
      <c r="O83" s="26">
        <v>0</v>
      </c>
      <c r="P83" s="26">
        <v>8</v>
      </c>
      <c r="Q83" s="26">
        <v>0</v>
      </c>
      <c r="R83" s="26"/>
      <c r="S83" s="26"/>
      <c r="T83" s="19"/>
      <c r="U83" s="17"/>
      <c r="V83" s="17"/>
      <c r="W83" s="17"/>
      <c r="X83" s="17"/>
      <c r="Y83" s="17"/>
      <c r="Z83" s="17"/>
      <c r="AA83" s="18"/>
      <c r="AB83" s="74" t="s">
        <v>112</v>
      </c>
      <c r="AC83" s="60" t="s">
        <v>19</v>
      </c>
      <c r="AD83" s="70">
        <v>0</v>
      </c>
      <c r="AE83" s="70">
        <v>143.748</v>
      </c>
      <c r="AF83" s="70">
        <v>0</v>
      </c>
      <c r="AG83" s="70">
        <v>0</v>
      </c>
      <c r="AH83" s="70">
        <v>0</v>
      </c>
      <c r="AI83" s="70">
        <f>SUM(AD83:AH83)</f>
        <v>143.748</v>
      </c>
      <c r="AJ83" s="70">
        <v>2022</v>
      </c>
    </row>
    <row r="84" spans="1:36" s="1" customFormat="1" ht="50.25" customHeight="1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19"/>
      <c r="U84" s="17"/>
      <c r="V84" s="17"/>
      <c r="W84" s="17"/>
      <c r="X84" s="17"/>
      <c r="Y84" s="17"/>
      <c r="Z84" s="17"/>
      <c r="AA84" s="18"/>
      <c r="AB84" s="74" t="s">
        <v>63</v>
      </c>
      <c r="AC84" s="60" t="s">
        <v>28</v>
      </c>
      <c r="AD84" s="70">
        <v>0</v>
      </c>
      <c r="AE84" s="70">
        <v>25</v>
      </c>
      <c r="AF84" s="70">
        <v>0</v>
      </c>
      <c r="AG84" s="70">
        <v>0</v>
      </c>
      <c r="AH84" s="70">
        <v>0</v>
      </c>
      <c r="AI84" s="70">
        <f>SUM(AD84:AH84)</f>
        <v>25</v>
      </c>
      <c r="AJ84" s="70">
        <v>2022</v>
      </c>
    </row>
    <row r="85" spans="1:36" s="1" customFormat="1" ht="80.25" customHeight="1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19"/>
      <c r="U85" s="17"/>
      <c r="V85" s="17"/>
      <c r="W85" s="17"/>
      <c r="X85" s="17"/>
      <c r="Y85" s="17"/>
      <c r="Z85" s="17"/>
      <c r="AA85" s="18"/>
      <c r="AB85" s="68" t="s">
        <v>122</v>
      </c>
      <c r="AC85" s="45"/>
      <c r="AD85" s="70">
        <v>0</v>
      </c>
      <c r="AE85" s="70">
        <v>0</v>
      </c>
      <c r="AF85" s="70">
        <v>0</v>
      </c>
      <c r="AG85" s="70">
        <v>0</v>
      </c>
      <c r="AH85" s="70">
        <v>0</v>
      </c>
      <c r="AI85" s="70">
        <v>0</v>
      </c>
      <c r="AJ85" s="70"/>
    </row>
    <row r="86" spans="1:36" s="1" customFormat="1" ht="66.75" customHeight="1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19"/>
      <c r="U86" s="17"/>
      <c r="V86" s="17"/>
      <c r="W86" s="17"/>
      <c r="X86" s="17"/>
      <c r="Y86" s="17"/>
      <c r="Z86" s="17"/>
      <c r="AA86" s="18"/>
      <c r="AB86" s="74" t="s">
        <v>74</v>
      </c>
      <c r="AC86" s="61" t="s">
        <v>23</v>
      </c>
      <c r="AD86" s="70">
        <v>0.3</v>
      </c>
      <c r="AE86" s="70">
        <v>0.4</v>
      </c>
      <c r="AF86" s="70">
        <v>0.5</v>
      </c>
      <c r="AG86" s="70">
        <v>0.6</v>
      </c>
      <c r="AH86" s="70">
        <v>0.7</v>
      </c>
      <c r="AI86" s="70">
        <v>0.7</v>
      </c>
      <c r="AJ86" s="70">
        <v>2022</v>
      </c>
    </row>
    <row r="87" spans="1:36" s="1" customFormat="1" ht="72.75" customHeight="1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19"/>
      <c r="U87" s="17"/>
      <c r="V87" s="17"/>
      <c r="W87" s="17"/>
      <c r="X87" s="17"/>
      <c r="Y87" s="17"/>
      <c r="Z87" s="17"/>
      <c r="AA87" s="18"/>
      <c r="AB87" s="74" t="s">
        <v>64</v>
      </c>
      <c r="AC87" s="61" t="s">
        <v>50</v>
      </c>
      <c r="AD87" s="70">
        <v>1</v>
      </c>
      <c r="AE87" s="70">
        <v>1</v>
      </c>
      <c r="AF87" s="70">
        <v>1</v>
      </c>
      <c r="AG87" s="70">
        <v>1</v>
      </c>
      <c r="AH87" s="70">
        <v>1</v>
      </c>
      <c r="AI87" s="70">
        <v>1</v>
      </c>
      <c r="AJ87" s="70">
        <v>2022</v>
      </c>
    </row>
    <row r="88" spans="1:36" s="1" customFormat="1" ht="60.75" customHeight="1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19"/>
      <c r="U88" s="17"/>
      <c r="V88" s="17"/>
      <c r="W88" s="17"/>
      <c r="X88" s="17"/>
      <c r="Y88" s="17"/>
      <c r="Z88" s="17"/>
      <c r="AA88" s="18"/>
      <c r="AB88" s="74" t="s">
        <v>65</v>
      </c>
      <c r="AC88" s="60" t="s">
        <v>28</v>
      </c>
      <c r="AD88" s="70">
        <v>6</v>
      </c>
      <c r="AE88" s="70">
        <v>8</v>
      </c>
      <c r="AF88" s="70">
        <v>10</v>
      </c>
      <c r="AG88" s="70">
        <v>12</v>
      </c>
      <c r="AH88" s="70">
        <v>12</v>
      </c>
      <c r="AI88" s="70">
        <v>48</v>
      </c>
      <c r="AJ88" s="70">
        <v>2022</v>
      </c>
    </row>
    <row r="89" spans="1:36" s="1" customFormat="1" ht="66.75" customHeight="1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19"/>
      <c r="U89" s="17"/>
      <c r="V89" s="17"/>
      <c r="W89" s="17"/>
      <c r="X89" s="17"/>
      <c r="Y89" s="17"/>
      <c r="Z89" s="17"/>
      <c r="AA89" s="18"/>
      <c r="AB89" s="74" t="s">
        <v>66</v>
      </c>
      <c r="AC89" s="61" t="s">
        <v>50</v>
      </c>
      <c r="AD89" s="70">
        <v>1</v>
      </c>
      <c r="AE89" s="70">
        <v>1</v>
      </c>
      <c r="AF89" s="70">
        <v>1</v>
      </c>
      <c r="AG89" s="70">
        <v>1</v>
      </c>
      <c r="AH89" s="70">
        <v>1</v>
      </c>
      <c r="AI89" s="70">
        <v>1</v>
      </c>
      <c r="AJ89" s="70">
        <v>2022</v>
      </c>
    </row>
    <row r="90" spans="1:36" s="1" customFormat="1" ht="61.5" customHeight="1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19"/>
      <c r="U90" s="17"/>
      <c r="V90" s="17"/>
      <c r="W90" s="17"/>
      <c r="X90" s="17"/>
      <c r="Y90" s="17"/>
      <c r="Z90" s="17"/>
      <c r="AA90" s="18"/>
      <c r="AB90" s="74" t="s">
        <v>75</v>
      </c>
      <c r="AC90" s="60" t="s">
        <v>28</v>
      </c>
      <c r="AD90" s="70">
        <v>240</v>
      </c>
      <c r="AE90" s="70">
        <v>250</v>
      </c>
      <c r="AF90" s="70">
        <v>260</v>
      </c>
      <c r="AG90" s="70">
        <v>270</v>
      </c>
      <c r="AH90" s="70">
        <v>280</v>
      </c>
      <c r="AI90" s="70">
        <v>1300</v>
      </c>
      <c r="AJ90" s="70">
        <v>2022</v>
      </c>
    </row>
    <row r="91" spans="1:36" s="1" customFormat="1" ht="28.5" customHeight="1">
      <c r="A91" s="86"/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  <c r="Q91" s="86"/>
      <c r="R91" s="86"/>
      <c r="S91" s="86"/>
      <c r="T91" s="87"/>
      <c r="U91" s="87"/>
      <c r="V91" s="87"/>
      <c r="W91" s="87"/>
      <c r="X91" s="87"/>
      <c r="Y91" s="87"/>
      <c r="Z91" s="87"/>
      <c r="AA91" s="87"/>
      <c r="AB91" s="87"/>
      <c r="AC91" s="87"/>
      <c r="AD91" s="80"/>
      <c r="AE91" s="81"/>
      <c r="AF91" s="81"/>
      <c r="AG91" s="80"/>
      <c r="AH91" s="80"/>
      <c r="AI91" s="80"/>
      <c r="AJ91" s="82" t="s">
        <v>106</v>
      </c>
    </row>
  </sheetData>
  <sheetProtection selectLockedCells="1" selectUnlockedCells="1"/>
  <mergeCells count="30">
    <mergeCell ref="AF1:AJ1"/>
    <mergeCell ref="A16:C17"/>
    <mergeCell ref="AF2:AJ3"/>
    <mergeCell ref="A5:AH5"/>
    <mergeCell ref="AI5:AJ5"/>
    <mergeCell ref="A6:AH6"/>
    <mergeCell ref="AI6:AJ6"/>
    <mergeCell ref="A7:AH7"/>
    <mergeCell ref="AI7:AJ7"/>
    <mergeCell ref="H10:AJ10"/>
    <mergeCell ref="H11:AJ11"/>
    <mergeCell ref="H12:AJ12"/>
    <mergeCell ref="H13:AJ13"/>
    <mergeCell ref="A8:AJ8"/>
    <mergeCell ref="A9:AJ9"/>
    <mergeCell ref="H14:AJ14"/>
    <mergeCell ref="U15:BG15"/>
    <mergeCell ref="D16:E17"/>
    <mergeCell ref="F16:G17"/>
    <mergeCell ref="H16:N16"/>
    <mergeCell ref="O16:Q17"/>
    <mergeCell ref="R16:AA16"/>
    <mergeCell ref="AB16:AB17"/>
    <mergeCell ref="AC16:AC17"/>
    <mergeCell ref="A91:AC91"/>
    <mergeCell ref="AD16:AH16"/>
    <mergeCell ref="AI16:AJ16"/>
    <mergeCell ref="R17:S17"/>
    <mergeCell ref="W17:Y17"/>
    <mergeCell ref="Z17:AA17"/>
  </mergeCells>
  <printOptions/>
  <pageMargins left="0.39375" right="0.19652777777777777" top="0.31527777777777777" bottom="0.07847222222222222" header="0.5118055555555555" footer="0.5118055555555555"/>
  <pageSetup firstPageNumber="37" useFirstPageNumber="1" horizontalDpi="300" verticalDpi="300" orientation="landscape" paperSize="9" scale="6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1"/>
  <sheetViews>
    <sheetView zoomScalePageLayoutView="0" workbookViewId="0" topLeftCell="A1">
      <selection activeCell="B4" sqref="B4:G11"/>
    </sheetView>
  </sheetViews>
  <sheetFormatPr defaultColWidth="9.140625" defaultRowHeight="12.75"/>
  <cols>
    <col min="1" max="1" width="29.28125" style="0" customWidth="1"/>
    <col min="2" max="2" width="12.421875" style="0" bestFit="1" customWidth="1"/>
    <col min="3" max="3" width="13.421875" style="0" customWidth="1"/>
    <col min="4" max="4" width="12.8515625" style="0" customWidth="1"/>
    <col min="5" max="5" width="14.140625" style="0" customWidth="1"/>
    <col min="6" max="6" width="12.7109375" style="0" customWidth="1"/>
    <col min="7" max="7" width="13.8515625" style="0" customWidth="1"/>
  </cols>
  <sheetData>
    <row r="2" spans="1:7" ht="30" customHeight="1">
      <c r="A2" s="107" t="s">
        <v>102</v>
      </c>
      <c r="B2" s="107" t="s">
        <v>103</v>
      </c>
      <c r="C2" s="107"/>
      <c r="D2" s="107"/>
      <c r="E2" s="107"/>
      <c r="F2" s="107"/>
      <c r="G2" s="107" t="s">
        <v>104</v>
      </c>
    </row>
    <row r="3" spans="1:7" ht="39.75" customHeight="1">
      <c r="A3" s="107"/>
      <c r="B3" s="32">
        <v>2018</v>
      </c>
      <c r="C3" s="32">
        <v>2019</v>
      </c>
      <c r="D3" s="32">
        <v>2020</v>
      </c>
      <c r="E3" s="32">
        <v>2021</v>
      </c>
      <c r="F3" s="32">
        <v>2022</v>
      </c>
      <c r="G3" s="107"/>
    </row>
    <row r="4" spans="1:7" ht="39.75" customHeight="1">
      <c r="A4" s="33" t="s">
        <v>113</v>
      </c>
      <c r="B4" s="34">
        <f aca="true" t="shared" si="0" ref="B4:G4">B5+B8</f>
        <v>3571.31</v>
      </c>
      <c r="C4" s="34">
        <f t="shared" si="0"/>
        <v>2396.3820000000005</v>
      </c>
      <c r="D4" s="34">
        <f t="shared" si="0"/>
        <v>2346.4</v>
      </c>
      <c r="E4" s="34">
        <f t="shared" si="0"/>
        <v>2346.4</v>
      </c>
      <c r="F4" s="34">
        <f t="shared" si="0"/>
        <v>2346.4</v>
      </c>
      <c r="G4" s="34">
        <f t="shared" si="0"/>
        <v>13006.892</v>
      </c>
    </row>
    <row r="5" spans="1:7" ht="126">
      <c r="A5" s="30" t="s">
        <v>96</v>
      </c>
      <c r="B5" s="31">
        <f aca="true" t="shared" si="1" ref="B5:G5">B6+B7</f>
        <v>2732.96</v>
      </c>
      <c r="C5" s="31">
        <f t="shared" si="1"/>
        <v>2237.0820000000003</v>
      </c>
      <c r="D5" s="31">
        <f t="shared" si="1"/>
        <v>2346.4</v>
      </c>
      <c r="E5" s="31">
        <f t="shared" si="1"/>
        <v>2346.4</v>
      </c>
      <c r="F5" s="31">
        <f t="shared" si="1"/>
        <v>2346.4</v>
      </c>
      <c r="G5" s="31">
        <f t="shared" si="1"/>
        <v>12009.242</v>
      </c>
    </row>
    <row r="6" spans="1:7" ht="76.5" customHeight="1">
      <c r="A6" s="27" t="s">
        <v>97</v>
      </c>
      <c r="B6" s="29">
        <f>Table1!AD26</f>
        <v>873.569</v>
      </c>
      <c r="C6" s="29">
        <f>Table1!AE26</f>
        <v>355.666</v>
      </c>
      <c r="D6" s="29">
        <f>Table1!AF26</f>
        <v>465</v>
      </c>
      <c r="E6" s="29">
        <f>Table1!AG26</f>
        <v>465</v>
      </c>
      <c r="F6" s="29">
        <f>Table1!AH26</f>
        <v>465</v>
      </c>
      <c r="G6" s="29">
        <f>Table1!AI26</f>
        <v>2624.235</v>
      </c>
    </row>
    <row r="7" spans="1:7" ht="173.25">
      <c r="A7" s="28" t="s">
        <v>98</v>
      </c>
      <c r="B7" s="29">
        <f>Table1!AD38</f>
        <v>1859.391</v>
      </c>
      <c r="C7" s="29">
        <f>Table1!AE38</f>
        <v>1881.4160000000002</v>
      </c>
      <c r="D7" s="29">
        <f>Table1!AF38</f>
        <v>1881.4</v>
      </c>
      <c r="E7" s="29">
        <f>Table1!AG38</f>
        <v>1881.4</v>
      </c>
      <c r="F7" s="29">
        <f>Table1!AH38</f>
        <v>1881.4</v>
      </c>
      <c r="G7" s="29">
        <f>SUM(B7:F7)</f>
        <v>9385.007</v>
      </c>
    </row>
    <row r="8" spans="1:7" ht="157.5">
      <c r="A8" s="27" t="s">
        <v>99</v>
      </c>
      <c r="B8" s="35">
        <f>B9+B10+B11</f>
        <v>838.35</v>
      </c>
      <c r="C8" s="29">
        <f>C9+C10</f>
        <v>159.29999999999998</v>
      </c>
      <c r="D8" s="29">
        <f>D9+D10</f>
        <v>0</v>
      </c>
      <c r="E8" s="29">
        <f>E9+E10</f>
        <v>0</v>
      </c>
      <c r="F8" s="29">
        <f>F9+F10</f>
        <v>0</v>
      </c>
      <c r="G8" s="29">
        <f>G9+G10</f>
        <v>997.6500000000001</v>
      </c>
    </row>
    <row r="9" spans="1:7" ht="141.75">
      <c r="A9" s="27" t="s">
        <v>101</v>
      </c>
      <c r="B9" s="29">
        <f>Table1!AD49</f>
        <v>0</v>
      </c>
      <c r="C9" s="29">
        <f>Table1!AE49</f>
        <v>0</v>
      </c>
      <c r="D9" s="29">
        <f>Table1!AF49</f>
        <v>0</v>
      </c>
      <c r="E9" s="29">
        <f>Table1!AG49</f>
        <v>0</v>
      </c>
      <c r="F9" s="29">
        <f>Table1!AH49</f>
        <v>0</v>
      </c>
      <c r="G9" s="29">
        <f>Table1!AI49</f>
        <v>0</v>
      </c>
    </row>
    <row r="10" spans="1:7" ht="147" customHeight="1">
      <c r="A10" s="27" t="s">
        <v>100</v>
      </c>
      <c r="B10" s="29">
        <f>Table1!AD58</f>
        <v>838.35</v>
      </c>
      <c r="C10" s="29">
        <f>Table1!AE58</f>
        <v>159.29999999999998</v>
      </c>
      <c r="D10" s="29">
        <f>Table1!AF58</f>
        <v>0</v>
      </c>
      <c r="E10" s="29">
        <f>Table1!AG58</f>
        <v>0</v>
      </c>
      <c r="F10" s="29">
        <f>Table1!AH58</f>
        <v>0</v>
      </c>
      <c r="G10" s="29">
        <f>Table1!AI58</f>
        <v>997.6500000000001</v>
      </c>
    </row>
    <row r="11" spans="1:7" ht="173.25">
      <c r="A11" s="27" t="s">
        <v>114</v>
      </c>
      <c r="B11" s="29">
        <f>Table1!AD85</f>
        <v>0</v>
      </c>
      <c r="C11" s="29">
        <f>Table1!AE85</f>
        <v>0</v>
      </c>
      <c r="D11" s="29">
        <f>Table1!AF85</f>
        <v>0</v>
      </c>
      <c r="E11" s="29">
        <f>Table1!AG85</f>
        <v>0</v>
      </c>
      <c r="F11" s="29">
        <f>Table1!AH85</f>
        <v>0</v>
      </c>
      <c r="G11" s="29">
        <f>Table1!AI85</f>
        <v>0</v>
      </c>
    </row>
  </sheetData>
  <sheetProtection/>
  <mergeCells count="3">
    <mergeCell ref="A2:A3"/>
    <mergeCell ref="B2:F2"/>
    <mergeCell ref="G2:G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</dc:creator>
  <cp:keywords/>
  <dc:description/>
  <cp:lastModifiedBy>User</cp:lastModifiedBy>
  <cp:lastPrinted>2019-08-09T10:00:53Z</cp:lastPrinted>
  <dcterms:created xsi:type="dcterms:W3CDTF">2016-11-10T10:38:11Z</dcterms:created>
  <dcterms:modified xsi:type="dcterms:W3CDTF">2019-12-09T06:54:16Z</dcterms:modified>
  <cp:category/>
  <cp:version/>
  <cp:contentType/>
  <cp:contentStatus/>
</cp:coreProperties>
</file>