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>
    <definedName name="_xlnm.Print_Titles" localSheetId="0">'2020'!$19:$21</definedName>
  </definedNames>
  <calcPr fullCalcOnLoad="1"/>
</workbook>
</file>

<file path=xl/sharedStrings.xml><?xml version="1.0" encoding="utf-8"?>
<sst xmlns="http://schemas.openxmlformats.org/spreadsheetml/2006/main" count="210" uniqueCount="133">
  <si>
    <t>«Развитие отрасли "Культура"» МО "Конаковский район" Тверской области на 2018-2022 годы</t>
  </si>
  <si>
    <t>(наименование муниципальной  программы)</t>
  </si>
  <si>
    <r>
      <rPr>
        <b/>
        <sz val="15"/>
        <rFont val="Times New Roman"/>
        <family val="1"/>
      </rPr>
      <t xml:space="preserve">Главный администратор  (администратор) муниципальной  программы  МО «Конаковский район»   </t>
    </r>
    <r>
      <rPr>
        <b/>
        <u val="single"/>
        <sz val="12"/>
        <rFont val="Times New Roman"/>
        <family val="1"/>
      </rPr>
      <t>Администрация Конаковского района Тверской области</t>
    </r>
  </si>
  <si>
    <r>
      <rPr>
        <b/>
        <sz val="15"/>
        <rFont val="Times New Roman"/>
        <family val="1"/>
      </rPr>
      <t>Администратор муниципальной программы МО "Конаковский район" О</t>
    </r>
    <r>
      <rPr>
        <b/>
        <u val="single"/>
        <sz val="12"/>
        <rFont val="Times New Roman"/>
        <family val="1"/>
      </rPr>
      <t>тдел молодежной политики, культуры и спорта администрации Конаковского района Тверской области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</si>
  <si>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</si>
  <si>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</si>
  <si>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МО «Конаковский район»   Тверской области</t>
  </si>
  <si>
    <t>2. Подпрограмма  - подпрограмма муниципальной  программы  МО «Конаковский район»   Тверской области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</si>
  <si>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</si>
  <si>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</si>
  <si>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</si>
  <si>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</si>
  <si>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</si>
  <si>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</si>
  <si>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</si>
  <si>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</si>
  <si>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</si>
  <si>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</si>
  <si>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</si>
  <si>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2020 год</t>
  </si>
  <si>
    <t>2021 год</t>
  </si>
  <si>
    <t>2022 год</t>
  </si>
  <si>
    <t>значение</t>
  </si>
  <si>
    <t>год  достижения</t>
  </si>
  <si>
    <t>тыс. рублей</t>
  </si>
  <si>
    <t>-</t>
  </si>
  <si>
    <t xml:space="preserve"> тыс.единиц</t>
  </si>
  <si>
    <t>процент</t>
  </si>
  <si>
    <t>тыс единиц</t>
  </si>
  <si>
    <t>единиц</t>
  </si>
  <si>
    <t>ты.рублей</t>
  </si>
  <si>
    <t>S</t>
  </si>
  <si>
    <t>тыс.единиц</t>
  </si>
  <si>
    <t>человек</t>
  </si>
  <si>
    <t>да-1 нет 0</t>
  </si>
  <si>
    <t>тыс. единиц</t>
  </si>
  <si>
    <t>тыс.рублей</t>
  </si>
  <si>
    <t>едениц</t>
  </si>
  <si>
    <t>L</t>
  </si>
  <si>
    <t>"</t>
  </si>
  <si>
    <t xml:space="preserve">                       к Постановлению Администрации Конаковского района </t>
  </si>
  <si>
    <t>Тверской области</t>
  </si>
  <si>
    <r>
      <t xml:space="preserve">Ответсвенный исполнитель муниципальной программы МО "Конаковский район" </t>
    </r>
    <r>
      <rPr>
        <b/>
        <sz val="12"/>
        <rFont val="Times New Roman"/>
        <family val="1"/>
      </rPr>
      <t>Отдел молодежной политики, культуры и спорта администрации Конаковского района Тверской области, подведомственные учреждения культуры</t>
    </r>
  </si>
  <si>
    <t>А</t>
  </si>
  <si>
    <r>
      <t xml:space="preserve">Показатель </t>
    </r>
    <r>
      <rPr>
        <sz val="12"/>
        <rFont val="Times New Roman"/>
        <family val="1"/>
      </rPr>
      <t>"Количество учреждений культурно - досугового типа, для которых приобретено оборудования для реализации проекта «Виртуальный концертный зал»"</t>
    </r>
  </si>
  <si>
    <t>Характеристика   муниципальной   программы  МО «Конаковский район» Тверской обдасти</t>
  </si>
  <si>
    <t>тыс. человек</t>
  </si>
  <si>
    <r>
      <t>Программа</t>
    </r>
    <r>
      <rPr>
        <sz val="12"/>
        <rFont val="Times New Roman"/>
        <family val="1"/>
      </rPr>
      <t xml:space="preserve">, всего </t>
    </r>
  </si>
  <si>
    <r>
      <t>Цель 1</t>
    </r>
    <r>
      <rPr>
        <sz val="12"/>
        <rFont val="Times New Roman"/>
        <family val="1"/>
      </rPr>
      <t xml:space="preserve">  "Создание условий для повышения качества и разнообразия услуг, предоставляемых в сфере культуры, удовлетворения потребностей в развитии и реализации культурного и духовного потенциала каждой личности."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</si>
  <si>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посещений учреждений культуры"</t>
    </r>
  </si>
  <si>
    <r>
      <t xml:space="preserve">Подпрограмма 1 </t>
    </r>
    <r>
      <rPr>
        <sz val="12"/>
        <rFont val="Times New Roman"/>
        <family val="1"/>
      </rPr>
      <t xml:space="preserve"> "Сохранение и развитие культурного потенциала Конаковского района"</t>
    </r>
  </si>
  <si>
    <r>
      <t xml:space="preserve">Задача 1 </t>
    </r>
    <r>
      <rPr>
        <sz val="12"/>
        <rFont val="Times New Roman"/>
        <family val="1"/>
      </rPr>
      <t>"Сохранение и развитие библиотечного  дела"</t>
    </r>
  </si>
  <si>
    <r>
      <t xml:space="preserve">Показатель 1 </t>
    </r>
    <r>
      <rPr>
        <sz val="12"/>
        <rFont val="Times New Roman"/>
        <family val="1"/>
      </rPr>
      <t xml:space="preserve"> "Количество посещений библиотек </t>
    </r>
  </si>
  <si>
    <r>
      <t xml:space="preserve">Показатель 2  </t>
    </r>
    <r>
      <rPr>
        <sz val="12"/>
        <rFont val="Times New Roman"/>
        <family val="1"/>
      </rPr>
      <t xml:space="preserve">"Количество экземпляров новых поступлений в библиотечные фонды общедоступных библиотек"    </t>
    </r>
  </si>
  <si>
    <r>
      <t xml:space="preserve">Мероприятие 1.001  </t>
    </r>
    <r>
      <rPr>
        <sz val="12"/>
        <rFont val="Times New Roman"/>
        <family val="1"/>
      </rPr>
      <t xml:space="preserve"> "Библиотечное обслуживание муниципальными бюджетными учреждениями культуры МО "Конаковский район""</t>
    </r>
  </si>
  <si>
    <r>
      <t xml:space="preserve">Показатель  </t>
    </r>
    <r>
      <rPr>
        <sz val="12"/>
        <rFont val="Times New Roman"/>
        <family val="1"/>
      </rPr>
      <t xml:space="preserve">   "Количество проведенных муниципальными бюджетными библиотеками массовых мероприятий (культурно-просветительские, методические и др.), в том числе для МО "Конаковский район""</t>
    </r>
  </si>
  <si>
    <r>
      <t xml:space="preserve">Мероприятие 1.002 </t>
    </r>
    <r>
      <rPr>
        <sz val="12"/>
        <rFont val="Times New Roman"/>
        <family val="1"/>
      </rPr>
      <t>"Комплектование библиотечных фондов муниципальных библиотек  Конаковского района"</t>
    </r>
  </si>
  <si>
    <r>
      <t xml:space="preserve">Показатель </t>
    </r>
    <r>
      <rPr>
        <sz val="12"/>
        <rFont val="Times New Roman"/>
        <family val="1"/>
      </rPr>
      <t>"Количество приобретенных экземпляров по программе софинансирования комплектования библиотечных фондов библиотек муниципальных образований Тверской области в МО "Конаковский район" Тверской области"</t>
    </r>
  </si>
  <si>
    <r>
      <t>Мероприятие 1.003</t>
    </r>
    <r>
      <rPr>
        <sz val="12"/>
        <rFont val="Times New Roman"/>
        <family val="1"/>
      </rPr>
      <t xml:space="preserve"> "Проведение ремонтных работ и противопожарных мероприятий в библиотеке"</t>
    </r>
  </si>
  <si>
    <r>
      <t xml:space="preserve">Показатель </t>
    </r>
    <r>
      <rPr>
        <sz val="12"/>
        <rFont val="Times New Roman"/>
        <family val="1"/>
      </rPr>
      <t>"Количество заявок от библиотеки на проведение ремонтных работ и противопожарных мероприятий"</t>
    </r>
  </si>
  <si>
    <r>
      <t xml:space="preserve">Показатель  </t>
    </r>
    <r>
      <rPr>
        <sz val="12"/>
        <rFont val="Times New Roman"/>
        <family val="1"/>
      </rPr>
      <t>"Количество библиотечных учреждений с погашенной задолженностью за проведенные ремонтные работы"</t>
    </r>
  </si>
  <si>
    <r>
      <t xml:space="preserve">Показатель  </t>
    </r>
    <r>
      <rPr>
        <sz val="12"/>
        <rFont val="Times New Roman"/>
        <family val="1"/>
      </rPr>
      <t>"Списочная численность работников муниципальных библиотек"</t>
    </r>
  </si>
  <si>
    <r>
      <t xml:space="preserve">Мероприятие 1.007 </t>
    </r>
    <r>
      <rPr>
        <sz val="12"/>
        <rFont val="Times New Roman"/>
        <family val="1"/>
      </rPr>
      <t>"Повышение заработной платы работникам  библиотек Конаковского района за счет средств местного бюджета"</t>
    </r>
  </si>
  <si>
    <r>
      <t xml:space="preserve">Задача 2 </t>
    </r>
    <r>
      <rPr>
        <sz val="12"/>
        <rFont val="Times New Roman"/>
        <family val="1"/>
      </rPr>
      <t xml:space="preserve">   "Культурно-досуговое обслуживание"</t>
    </r>
  </si>
  <si>
    <r>
      <t xml:space="preserve">Показатель 1  </t>
    </r>
    <r>
      <rPr>
        <sz val="12"/>
        <rFont val="Times New Roman"/>
        <family val="1"/>
      </rPr>
      <t xml:space="preserve">"Количество посещений мероприятий культурно-досуговых учреждений" </t>
    </r>
  </si>
  <si>
    <r>
      <t>Показатель 2</t>
    </r>
    <r>
      <rPr>
        <sz val="12"/>
        <rFont val="Times New Roman"/>
        <family val="1"/>
      </rPr>
      <t xml:space="preserve">  "Число лиц, занимающихся в муниципальных культурно-досуговых учреждениях творческой деятельностью на непрофессиональной основе"                </t>
    </r>
  </si>
  <si>
    <r>
      <t xml:space="preserve">Мероприятие 2.002 </t>
    </r>
    <r>
      <rPr>
        <sz val="12"/>
        <rFont val="Times New Roman"/>
        <family val="1"/>
      </rPr>
      <t>"Проведение ремонтных работ и противопожарных мероприятий в учреждениях культуры"</t>
    </r>
  </si>
  <si>
    <r>
      <t xml:space="preserve">Показатель </t>
    </r>
    <r>
      <rPr>
        <sz val="12"/>
        <rFont val="Times New Roman"/>
        <family val="1"/>
      </rPr>
      <t>"Количество учреждений культуры в которых будут проведены ремонтные работы и противопожарные мероприятия"</t>
    </r>
  </si>
  <si>
    <r>
      <t xml:space="preserve">Мероприятие 2.004 </t>
    </r>
    <r>
      <rPr>
        <sz val="12"/>
        <rFont val="Times New Roman"/>
        <family val="1"/>
      </rPr>
      <t>"Повышение заработной платы работникам культурно — досуговых учреждений Конаковского района за счет средств областного бюджета"</t>
    </r>
  </si>
  <si>
    <r>
      <t xml:space="preserve">Показатель </t>
    </r>
    <r>
      <rPr>
        <sz val="12"/>
        <rFont val="Times New Roman"/>
        <family val="1"/>
      </rPr>
      <t>"Списочная численность работников культурно — досуговых учреждений"</t>
    </r>
  </si>
  <si>
    <r>
      <t xml:space="preserve">Мероприятие 2.005 </t>
    </r>
    <r>
      <rPr>
        <sz val="12"/>
        <rFont val="Times New Roman"/>
        <family val="1"/>
      </rPr>
      <t>"Повышение заработной платы работникам  культурно — досуговых учреждений Конаковского района за счет средств местного бюджета"</t>
    </r>
  </si>
  <si>
    <r>
      <t xml:space="preserve">Показатель </t>
    </r>
    <r>
      <rPr>
        <sz val="12"/>
        <rFont val="Times New Roman"/>
        <family val="1"/>
      </rPr>
      <t>"Количество обращений учреждений культуры к депутатам Законодательного Собрания Тверской области"</t>
    </r>
  </si>
  <si>
    <r>
      <t xml:space="preserve">Задача 3 </t>
    </r>
    <r>
      <rPr>
        <sz val="12"/>
        <rFont val="Times New Roman"/>
        <family val="1"/>
      </rPr>
      <t xml:space="preserve"> "Развитие дополнительного образования и подготовка кадров в сфере культуры" </t>
    </r>
  </si>
  <si>
    <r>
      <t>Показатель 1</t>
    </r>
    <r>
      <rPr>
        <sz val="12"/>
        <rFont val="Times New Roman"/>
        <family val="1"/>
      </rPr>
      <t xml:space="preserve">  "Доля детей и подростков, занимающихся в системе дополнительного образования"        </t>
    </r>
  </si>
  <si>
    <r>
      <t>Показатель 2</t>
    </r>
    <r>
      <rPr>
        <sz val="12"/>
        <rFont val="Times New Roman"/>
        <family val="1"/>
      </rPr>
      <t xml:space="preserve"> "Доля специалистов, повысивших свою квалификацию в общей численности работников отрасли "Культура"" </t>
    </r>
  </si>
  <si>
    <r>
      <t xml:space="preserve">Показатель 1 </t>
    </r>
    <r>
      <rPr>
        <sz val="12"/>
        <rFont val="Times New Roman"/>
        <family val="1"/>
      </rPr>
      <t>"Количество обучающихся в учреждениях дополнительного образования в сфере культуры"</t>
    </r>
  </si>
  <si>
    <r>
      <t xml:space="preserve">Показатель 2 </t>
    </r>
    <r>
      <rPr>
        <sz val="12"/>
        <rFont val="Times New Roman"/>
        <family val="1"/>
      </rPr>
      <t xml:space="preserve">"Количество посещений учреждений дополнительного образования"  </t>
    </r>
  </si>
  <si>
    <r>
      <t xml:space="preserve">Мероприятие 3.002 </t>
    </r>
    <r>
      <rPr>
        <sz val="12"/>
        <rFont val="Times New Roman"/>
        <family val="1"/>
      </rPr>
      <t xml:space="preserve"> "Проведение ремонтных работ и противопожарных мероприятий в учреждениях дополнительного образования в сфере культуры"</t>
    </r>
  </si>
  <si>
    <r>
      <t xml:space="preserve">Показатель </t>
    </r>
    <r>
      <rPr>
        <sz val="12"/>
        <rFont val="Times New Roman"/>
        <family val="1"/>
      </rPr>
      <t>"Количество заявок от учреждений культуры на проведение ремонтных работ и противопожарных мероприятий"</t>
    </r>
  </si>
  <si>
    <r>
      <t xml:space="preserve">Мероприятие 3.003 </t>
    </r>
    <r>
      <rPr>
        <sz val="12"/>
        <rFont val="Times New Roman"/>
        <family val="1"/>
      </rPr>
      <t>"Профессиональная подготовка, переподготовка и повышение квалификации"</t>
    </r>
  </si>
  <si>
    <r>
      <t xml:space="preserve">Показатель </t>
    </r>
    <r>
      <rPr>
        <sz val="12"/>
        <rFont val="Times New Roman"/>
        <family val="1"/>
      </rPr>
      <t>"Количество преподавателей прошедших профессиональную подготовку, переподготовку и повышение квалификации"</t>
    </r>
  </si>
  <si>
    <r>
      <t xml:space="preserve">Мероприятие 3.004 </t>
    </r>
    <r>
      <rPr>
        <sz val="12"/>
        <rFont val="Times New Roman"/>
        <family val="1"/>
      </rPr>
      <t>"Оплата задолженности по проведенным ремонтным работам и установке видеонаблюдения в учреждениях дополнительного образования в сфере культуры"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</si>
  <si>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в которых произошло повышение заработной платы педагогических работников муниципальных организаций дополнительного образования"</t>
    </r>
  </si>
  <si>
    <r>
      <t xml:space="preserve">Мероприятие 3.007 </t>
    </r>
    <r>
      <rPr>
        <sz val="12"/>
        <rFont val="Times New Roman"/>
        <family val="1"/>
      </rPr>
      <t xml:space="preserve"> "Расходы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областного бюджета"</t>
    </r>
  </si>
  <si>
    <r>
      <t xml:space="preserve">Мероприятие 3.008 </t>
    </r>
    <r>
      <rPr>
        <sz val="12"/>
        <rFont val="Times New Roman"/>
        <family val="1"/>
      </rPr>
      <t xml:space="preserve"> "Расходы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бюджета Конаковского района"</t>
    </r>
  </si>
  <si>
    <r>
      <t xml:space="preserve">Мероприятие 3.009  </t>
    </r>
    <r>
      <rPr>
        <sz val="12"/>
        <rFont val="Times New Roman"/>
        <family val="1"/>
      </rPr>
      <t xml:space="preserve"> 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</si>
  <si>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Подпрограмма 2 </t>
    </r>
    <r>
      <rPr>
        <sz val="12"/>
        <rFont val="Times New Roman"/>
        <family val="1"/>
      </rPr>
      <t>"Реализация социально значимых проектов в сфере культуры"</t>
    </r>
  </si>
  <si>
    <r>
      <t xml:space="preserve">Задача 1 </t>
    </r>
    <r>
      <rPr>
        <sz val="12"/>
        <rFont val="Times New Roman"/>
        <family val="1"/>
      </rPr>
      <t xml:space="preserve"> "Обеспечение многообразия художественной, творческой жизни МО "Конаковский район" </t>
    </r>
    <r>
      <rPr>
        <i/>
        <sz val="12"/>
        <rFont val="Times New Roman"/>
        <family val="1"/>
      </rPr>
      <t xml:space="preserve">  </t>
    </r>
  </si>
  <si>
    <r>
      <t xml:space="preserve">Показатель 1 </t>
    </r>
    <r>
      <rPr>
        <sz val="12"/>
        <rFont val="Times New Roman"/>
        <family val="1"/>
      </rPr>
      <t xml:space="preserve"> "Удельный вес населения, участвующего в платных культурно-досуговых мероприятиях, проводимых муниципальными учреждениями культуры"</t>
    </r>
  </si>
  <si>
    <r>
      <t xml:space="preserve">Показатель 2 </t>
    </r>
    <r>
      <rPr>
        <sz val="12"/>
        <rFont val="Times New Roman"/>
        <family val="1"/>
      </rPr>
      <t xml:space="preserve"> "Доля лауреатов и дипломантов областных, районных и межрегиональных конкурсов в общей численности обучающихся  в учебных заведениях культуры"</t>
    </r>
  </si>
  <si>
    <r>
      <t xml:space="preserve">Показатель 2   </t>
    </r>
    <r>
      <rPr>
        <sz val="12"/>
        <rFont val="Times New Roman"/>
        <family val="1"/>
      </rPr>
      <t>"Отношение средней заработной платы работников учреждений культуры к средней заработной плате Конаковского района".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</si>
  <si>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 муниципальных библиотек"   </t>
    </r>
  </si>
  <si>
    <r>
      <t xml:space="preserve">Показатель </t>
    </r>
    <r>
      <rPr>
        <sz val="12"/>
        <rFont val="Times New Roman"/>
        <family val="1"/>
      </rPr>
      <t xml:space="preserve">"Доля  муниципальных общедоступных библиотек в Конаковском районе Тверской области, которым оказана поддержка в части комплектования книжных фондов" </t>
    </r>
  </si>
  <si>
    <r>
      <t xml:space="preserve">Показатель </t>
    </r>
    <r>
      <rPr>
        <sz val="12"/>
        <rFont val="Times New Roman"/>
        <family val="1"/>
      </rPr>
      <t>"Отношение средней заработной платы работников библотек к средней заработной плате работников библиотек по Постановлению Администрации Конаковского района".</t>
    </r>
  </si>
  <si>
    <r>
      <t>Показатель 1</t>
    </r>
    <r>
      <rPr>
        <sz val="12"/>
        <rFont val="Times New Roman"/>
        <family val="1"/>
      </rPr>
      <t xml:space="preserve">  "Количество проведенных мероприятий муниципальными культурно-досуговыми учреждениями культуры"</t>
    </r>
  </si>
  <si>
    <r>
      <t>Показатель 2</t>
    </r>
    <r>
      <rPr>
        <sz val="12"/>
        <rFont val="Times New Roman"/>
        <family val="1"/>
      </rPr>
      <t xml:space="preserve"> "Число выездных концертных мероприятий в муниципальных образованиях Конаковского района"</t>
    </r>
  </si>
  <si>
    <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 культурно-досуговых центров"   </t>
    </r>
  </si>
  <si>
    <r>
      <t xml:space="preserve">Показатель </t>
    </r>
    <r>
      <rPr>
        <sz val="12"/>
        <rFont val="Times New Roman"/>
        <family val="1"/>
      </rPr>
      <t>"Отношение средней заработной платы работников культурно-досуговых центров к средней заработной плате работников  культурно-досуговых центров по Постановлению Администрации Конаковского района".</t>
    </r>
  </si>
  <si>
    <t>да-1 нет-0</t>
  </si>
  <si>
    <r>
      <t xml:space="preserve">Показатель </t>
    </r>
    <r>
      <rPr>
        <sz val="12"/>
        <rFont val="Times New Roman"/>
        <family val="1"/>
      </rPr>
      <t>"Число учреждений дополнительного образования, которые получили поддержку в части оснащения музыкальными инструментами детских школ искусств"</t>
    </r>
  </si>
  <si>
    <r>
      <t>Мероприятие 2.001</t>
    </r>
    <r>
      <rPr>
        <sz val="12"/>
        <rFont val="Times New Roman"/>
        <family val="1"/>
      </rPr>
      <t xml:space="preserve"> "Культурно-досуговое обслуживание муниципальным бюджетным учреждениям культуры МО "Конаковский район"</t>
    </r>
  </si>
  <si>
    <r>
      <t xml:space="preserve">Мероприятие 1.008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Тверской области"</t>
    </r>
  </si>
  <si>
    <r>
      <t xml:space="preserve">Показатель </t>
    </r>
    <r>
      <rPr>
        <sz val="12"/>
        <rFont val="Times New Roman"/>
        <family val="1"/>
      </rPr>
      <t>"Количество обращений учреждений культуры к депутатам Законодательного Собрания Тверской области"</t>
    </r>
  </si>
  <si>
    <t>"Приложение 1 к муниципальной программе "Развитие отрасли "Культура" МО "Конаковский район" Тверской области</t>
  </si>
  <si>
    <r>
      <t xml:space="preserve">Мероприятие 1.004 </t>
    </r>
    <r>
      <rPr>
        <sz val="12"/>
        <rFont val="Times New Roman"/>
        <family val="1"/>
      </rPr>
      <t xml:space="preserve"> "Оплата задолженности за проведенные ремонтные работы в библиотеке"</t>
    </r>
  </si>
  <si>
    <r>
      <t xml:space="preserve">Мероприятие 1.006 </t>
    </r>
    <r>
      <rPr>
        <sz val="12"/>
        <rFont val="Times New Roman"/>
        <family val="1"/>
      </rPr>
      <t>"Повышение заработной платы работникам муниципальных библиотек Конаковского района за счет средств областного бюджета"</t>
    </r>
  </si>
  <si>
    <r>
      <t xml:space="preserve">Мероприятие 2.003 </t>
    </r>
    <r>
      <rPr>
        <sz val="12"/>
        <rFont val="Times New Roman"/>
        <family val="1"/>
      </rPr>
      <t>"Приобретение комплекта оборудования для реализации проекта «Виртуальный концертный зал»"</t>
    </r>
  </si>
  <si>
    <r>
      <t xml:space="preserve">Мероприятие 2.007 </t>
    </r>
    <r>
      <rPr>
        <sz val="12"/>
        <rFont val="Times New Roman"/>
        <family val="1"/>
      </rPr>
      <t>"Расходы на повышение оплаты труда работникам муниципальных учреждений в связи с увеличением минимального размера оплаты труда"</t>
    </r>
  </si>
  <si>
    <r>
      <t xml:space="preserve">Показтель  </t>
    </r>
    <r>
      <rPr>
        <sz val="12"/>
        <rFont val="Times New Roman"/>
        <family val="1"/>
      </rPr>
      <t>"Доля работников муниципальных учреждений, которым обеспечен уровень оплаты труда не ниже установленного минимального размера оплаты труда"</t>
    </r>
  </si>
  <si>
    <r>
      <t xml:space="preserve">Показатель </t>
    </r>
    <r>
      <rPr>
        <sz val="12"/>
        <rFont val="Times New Roman"/>
        <family val="1"/>
      </rPr>
      <t>"Количество учреждений дополнительного образования в сфере культуры с погашенной задолженностью по проведению ремонтных работ и установке видеонаблюдения"</t>
    </r>
  </si>
  <si>
    <r>
      <t xml:space="preserve">Мероприятие 3.005 </t>
    </r>
    <r>
      <rPr>
        <sz val="12"/>
        <rFont val="Times New Roman"/>
        <family val="1"/>
      </rPr>
      <t>"Повышение заработной платы педагогическим работникам муниципальных организаций дополнительного образования"</t>
    </r>
  </si>
  <si>
    <r>
      <t xml:space="preserve">Мероприятие 3.006 </t>
    </r>
    <r>
      <rPr>
        <sz val="12"/>
        <rFont val="Times New Roman"/>
        <family val="1"/>
      </rPr>
      <t>"Повышение заработной платы педагогическим работникам учреждений дополнительного образования Конаковского района за счет средств местного бюджета"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</si>
  <si>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имеющие потребность  средств для доплаты до минимального размера оплаты труда за счет  средств областного бюджета"</t>
    </r>
  </si>
  <si>
    <r>
      <t>Показатель</t>
    </r>
    <r>
      <rPr>
        <sz val="12"/>
        <rFont val="Times New Roman"/>
        <family val="1"/>
      </rPr>
      <t xml:space="preserve"> "Число учреждений дополнительного образования, имеющие потребность  средств для доплаты до минимального размера оплаты труда за счет средств  бюджета Конаковского района"</t>
    </r>
  </si>
  <si>
    <r>
      <t>Задача 4 "</t>
    </r>
    <r>
      <rPr>
        <sz val="12"/>
        <rFont val="Times New Roman"/>
        <family val="1"/>
      </rPr>
      <t>Поддержка отрасли культуры, в том числе сельских, и образовательных организаций в сфере культуры. "</t>
    </r>
  </si>
  <si>
    <r>
      <t xml:space="preserve">Показатель 1 </t>
    </r>
    <r>
      <rPr>
        <sz val="12"/>
        <rFont val="Times New Roman"/>
        <family val="1"/>
      </rPr>
      <t>"Количество проведенных районных мероприятий и проектов сферы культуры "</t>
    </r>
  </si>
  <si>
    <r>
      <t xml:space="preserve">Показатель 2 </t>
    </r>
    <r>
      <rPr>
        <sz val="12"/>
        <rFont val="Times New Roman"/>
        <family val="1"/>
      </rPr>
      <t>"Количество мероприятий, направленных на выявление и развитие молодых дарований Конаковского района"</t>
    </r>
  </si>
  <si>
    <r>
      <t>П</t>
    </r>
    <r>
      <rPr>
        <b/>
        <sz val="12"/>
        <color indexed="8"/>
        <rFont val="Times New Roman"/>
        <family val="1"/>
      </rPr>
      <t xml:space="preserve">оказатель </t>
    </r>
    <r>
      <rPr>
        <sz val="12"/>
        <color indexed="8"/>
        <rFont val="Times New Roman"/>
        <family val="1"/>
      </rPr>
      <t xml:space="preserve"> "Количество проведенных конференций, круглых столов, совещаний, тематических встреч по вопросам профилактики асоциальных явлений в культурной среде"</t>
    </r>
  </si>
  <si>
    <r>
      <t>Мероприятие 4.001 "</t>
    </r>
    <r>
      <rPr>
        <sz val="12"/>
        <rFont val="Times New Roman"/>
        <family val="1"/>
      </rPr>
      <t>Поддержка отрасли культуры (в части приобретения музыкальных инструментов, оборудования и материалов для  детских школ искусств по видам искусств и профессиональных образовательных организаций)"</t>
    </r>
  </si>
  <si>
    <t>Приложение 3</t>
  </si>
  <si>
    <r>
      <t xml:space="preserve">Мероприятие 1.005 </t>
    </r>
    <r>
      <rPr>
        <sz val="12"/>
        <rFont val="Times New Roman"/>
        <family val="1"/>
      </rPr>
      <t>"Поддержка отрасли культура (в части комплектования книжных фондов муниципальных общедоступных библиотек Тверской области)"</t>
    </r>
  </si>
  <si>
    <r>
      <t xml:space="preserve">Мероприятие 1.009 </t>
    </r>
    <r>
      <rPr>
        <sz val="12"/>
        <rFont val="Times New Roman"/>
        <family val="1"/>
      </rPr>
      <t>"Издание книг и  другой полиграфической литературы к знаменательным датам и событиям Конаковского района"</t>
    </r>
  </si>
  <si>
    <t>№___от «___»______2021 года</t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</si>
  <si>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"Издание книг и  другой полиграфической литературы к знаменательным датам и событиям Конаковского района"</t>
    </r>
  </si>
  <si>
    <r>
      <t xml:space="preserve">Показатель 3 </t>
    </r>
    <r>
      <rPr>
        <sz val="12"/>
        <rFont val="Times New Roman"/>
        <family val="1"/>
      </rPr>
      <t xml:space="preserve">"Среднемесячная номинальная начисленная заработная плата работников муниципальных учреждений культуры"  </t>
    </r>
  </si>
  <si>
    <r>
      <t xml:space="preserve">Мероприятие 2.008 </t>
    </r>
    <r>
      <rPr>
        <sz val="12"/>
        <rFont val="Times New Roman"/>
        <family val="1"/>
      </rPr>
      <t>"Расходы на обеспечение развития и укрепления материально-технической базы домов культуры в населенных пунктах с числом жителей до 50 тысяч человек"</t>
    </r>
  </si>
  <si>
    <r>
      <t>Показатель: "</t>
    </r>
    <r>
      <rPr>
        <sz val="12"/>
        <rFont val="Times New Roman"/>
        <family val="1"/>
      </rPr>
      <t>Количество учреждений культуры, в которых будет обеспечение развития и укрепления материально-технической базы"</t>
    </r>
  </si>
  <si>
    <r>
      <t xml:space="preserve">Административное мероприятие 2.009 </t>
    </r>
    <r>
      <rPr>
        <sz val="12"/>
        <rFont val="Times New Roman"/>
        <family val="1"/>
      </rPr>
      <t>"Размещение информации о деятельности муниципальных культурно-досуговых учреждений в средствах массовой информации"</t>
    </r>
  </si>
  <si>
    <r>
      <t>Административное мероприятие 4.002</t>
    </r>
    <r>
      <rPr>
        <sz val="12"/>
        <rFont val="Times New Roman"/>
        <family val="1"/>
      </rPr>
      <t>"Размещение информации о деятельности  учреждений дополнительного образования в средствах массовой информации"</t>
    </r>
  </si>
  <si>
    <r>
      <t>Административное мероприятие 1.002</t>
    </r>
    <r>
      <rPr>
        <sz val="12"/>
        <color indexed="8"/>
        <rFont val="Times New Roman"/>
        <family val="1"/>
      </rPr>
      <t>"Проведение конференций, круглых столов, совещаний, тематических встреч по вопросам профилактики асоциальных явлений в культурной среде"</t>
    </r>
  </si>
  <si>
    <r>
      <t xml:space="preserve">Мероприятие 2.006 </t>
    </r>
    <r>
      <rPr>
        <sz val="12"/>
        <rFont val="Times New Roman"/>
        <family val="1"/>
      </rPr>
      <t>"Расходы на реализацию мероприятий по обращениям, поступающим к депутатам Законодательного Собрания Тверской области"</t>
    </r>
  </si>
  <si>
    <r>
      <t>Мероприятие 1.001</t>
    </r>
    <r>
      <rPr>
        <sz val="12"/>
        <rFont val="Times New Roman"/>
        <family val="1"/>
      </rPr>
      <t xml:space="preserve"> "Организация и проведение районных смотров, конкурсов, фестивалей, праздников, концертов, творческих встреч, выставок. Участие в региональных и всероссийских мероприятиях и проектах" </t>
    </r>
  </si>
  <si>
    <r>
      <t xml:space="preserve">Мероприятие 3.001 </t>
    </r>
    <r>
      <rPr>
        <sz val="12"/>
        <rFont val="Times New Roman"/>
        <family val="1"/>
      </rPr>
      <t>"Предоставление дополнительного образования в области культуры"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</si>
</sst>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4" fillId="33" borderId="0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80" fontId="3" fillId="33" borderId="0" xfId="0" applyNumberFormat="1" applyFont="1" applyFill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/>
    </xf>
    <xf numFmtId="180" fontId="3" fillId="35" borderId="10" xfId="0" applyNumberFormat="1" applyFont="1" applyFill="1" applyBorder="1" applyAlignment="1">
      <alignment horizontal="center" vertical="center" wrapText="1"/>
    </xf>
    <xf numFmtId="180" fontId="3" fillId="34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180" fontId="3" fillId="0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80" fontId="3" fillId="0" borderId="0" xfId="0" applyNumberFormat="1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11" fillId="34" borderId="10" xfId="0" applyFont="1" applyFill="1" applyBorder="1" applyAlignment="1">
      <alignment vertical="top" wrapText="1"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 vertical="top" wrapText="1"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 horizontal="center" vertical="center" wrapText="1"/>
    </xf>
    <xf numFmtId="180" fontId="57" fillId="34" borderId="10" xfId="0" applyNumberFormat="1" applyFont="1" applyFill="1" applyBorder="1" applyAlignment="1">
      <alignment horizontal="center" vertical="center" wrapText="1"/>
    </xf>
    <xf numFmtId="2" fontId="57" fillId="34" borderId="10" xfId="0" applyNumberFormat="1" applyFont="1" applyFill="1" applyBorder="1" applyAlignment="1">
      <alignment horizontal="center" vertical="center"/>
    </xf>
    <xf numFmtId="1" fontId="57" fillId="34" borderId="10" xfId="0" applyNumberFormat="1" applyFont="1" applyFill="1" applyBorder="1" applyAlignment="1">
      <alignment horizontal="center"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180" fontId="57" fillId="0" borderId="10" xfId="0" applyNumberFormat="1" applyFont="1" applyFill="1" applyBorder="1" applyAlignment="1">
      <alignment horizontal="center" vertical="center" wrapText="1"/>
    </xf>
    <xf numFmtId="180" fontId="57" fillId="0" borderId="10" xfId="0" applyNumberFormat="1" applyFont="1" applyFill="1" applyBorder="1" applyAlignment="1">
      <alignment horizontal="center" vertical="center"/>
    </xf>
    <xf numFmtId="1" fontId="57" fillId="33" borderId="10" xfId="0" applyNumberFormat="1" applyFont="1" applyFill="1" applyBorder="1" applyAlignment="1">
      <alignment horizontal="center" vertical="center" wrapText="1"/>
    </xf>
    <xf numFmtId="180" fontId="57" fillId="33" borderId="10" xfId="0" applyNumberFormat="1" applyFont="1" applyFill="1" applyBorder="1" applyAlignment="1">
      <alignment horizontal="center" vertical="center" wrapText="1"/>
    </xf>
    <xf numFmtId="1" fontId="57" fillId="35" borderId="10" xfId="0" applyNumberFormat="1" applyFont="1" applyFill="1" applyBorder="1" applyAlignment="1">
      <alignment horizontal="center" vertical="center" wrapText="1"/>
    </xf>
    <xf numFmtId="180" fontId="57" fillId="35" borderId="10" xfId="0" applyNumberFormat="1" applyFont="1" applyFill="1" applyBorder="1" applyAlignment="1">
      <alignment horizontal="center" vertical="center" wrapText="1"/>
    </xf>
    <xf numFmtId="180" fontId="57" fillId="34" borderId="10" xfId="0" applyNumberFormat="1" applyFont="1" applyFill="1" applyBorder="1" applyAlignment="1">
      <alignment horizontal="center" vertical="center"/>
    </xf>
    <xf numFmtId="1" fontId="57" fillId="0" borderId="11" xfId="0" applyNumberFormat="1" applyFont="1" applyFill="1" applyBorder="1" applyAlignment="1">
      <alignment horizontal="center" vertical="center" wrapText="1"/>
    </xf>
    <xf numFmtId="180" fontId="57" fillId="0" borderId="14" xfId="0" applyNumberFormat="1" applyFont="1" applyFill="1" applyBorder="1" applyAlignment="1">
      <alignment horizontal="center" vertical="center"/>
    </xf>
    <xf numFmtId="180" fontId="57" fillId="0" borderId="11" xfId="0" applyNumberFormat="1" applyFont="1" applyFill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14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/>
    </xf>
    <xf numFmtId="180" fontId="57" fillId="0" borderId="1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9"/>
  <sheetViews>
    <sheetView tabSelected="1" zoomScale="64" zoomScaleNormal="64" zoomScalePageLayoutView="0" workbookViewId="0" topLeftCell="A90">
      <selection activeCell="S118" sqref="S118"/>
    </sheetView>
  </sheetViews>
  <sheetFormatPr defaultColWidth="8.8515625" defaultRowHeight="15"/>
  <cols>
    <col min="1" max="1" width="4.57421875" style="1" customWidth="1"/>
    <col min="2" max="2" width="4.140625" style="1" customWidth="1"/>
    <col min="3" max="3" width="4.28125" style="2" customWidth="1"/>
    <col min="4" max="6" width="3.7109375" style="2" customWidth="1"/>
    <col min="7" max="7" width="3.421875" style="2" customWidth="1"/>
    <col min="8" max="8" width="4.00390625" style="2" customWidth="1"/>
    <col min="9" max="9" width="3.57421875" style="1" customWidth="1"/>
    <col min="10" max="10" width="4.00390625" style="1" customWidth="1"/>
    <col min="11" max="11" width="4.140625" style="1" customWidth="1"/>
    <col min="12" max="17" width="4.421875" style="1" customWidth="1"/>
    <col min="18" max="18" width="96.421875" style="1" customWidth="1"/>
    <col min="19" max="19" width="22.8515625" style="1" customWidth="1"/>
    <col min="20" max="20" width="16.7109375" style="1" customWidth="1"/>
    <col min="21" max="21" width="16.28125" style="1" customWidth="1"/>
    <col min="22" max="22" width="14.8515625" style="107" customWidth="1"/>
    <col min="23" max="23" width="14.8515625" style="1" customWidth="1"/>
    <col min="24" max="24" width="16.28125" style="1" customWidth="1"/>
    <col min="25" max="25" width="20.28125" style="1" customWidth="1"/>
    <col min="26" max="26" width="18.8515625" style="1" customWidth="1"/>
    <col min="27" max="27" width="10.8515625" style="1" customWidth="1"/>
    <col min="28" max="28" width="11.00390625" style="3" customWidth="1"/>
    <col min="29" max="74" width="9.00390625" style="3" customWidth="1"/>
    <col min="75" max="16384" width="8.8515625" style="1" customWidth="1"/>
  </cols>
  <sheetData>
    <row r="1" spans="1:31" ht="21" customHeight="1">
      <c r="A1" s="4"/>
      <c r="B1" s="4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87"/>
      <c r="W1" s="120" t="s">
        <v>119</v>
      </c>
      <c r="X1" s="120"/>
      <c r="Y1" s="120"/>
      <c r="Z1" s="120"/>
      <c r="AA1" s="6"/>
      <c r="AB1" s="6"/>
      <c r="AC1" s="7"/>
      <c r="AD1" s="7"/>
      <c r="AE1" s="7"/>
    </row>
    <row r="2" spans="1:31" ht="21" customHeight="1">
      <c r="A2" s="4"/>
      <c r="B2" s="4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87" t="s">
        <v>40</v>
      </c>
      <c r="W2" s="6"/>
      <c r="X2" s="6"/>
      <c r="Y2" s="6"/>
      <c r="Z2" s="6"/>
      <c r="AA2" s="6"/>
      <c r="AB2" s="6"/>
      <c r="AC2" s="7"/>
      <c r="AD2" s="7"/>
      <c r="AE2" s="7"/>
    </row>
    <row r="3" spans="1:31" ht="21" customHeight="1">
      <c r="A3" s="4"/>
      <c r="B3" s="4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7"/>
      <c r="W3" s="6"/>
      <c r="X3" s="120" t="s">
        <v>41</v>
      </c>
      <c r="Y3" s="120"/>
      <c r="Z3" s="120"/>
      <c r="AA3" s="6"/>
      <c r="AB3" s="6"/>
      <c r="AC3" s="7"/>
      <c r="AD3" s="7"/>
      <c r="AE3" s="7"/>
    </row>
    <row r="4" spans="1:31" ht="20.25" customHeight="1">
      <c r="A4" s="4"/>
      <c r="B4" s="4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"/>
      <c r="U4" s="4"/>
      <c r="V4" s="121" t="s">
        <v>122</v>
      </c>
      <c r="W4" s="121"/>
      <c r="X4" s="121"/>
      <c r="Y4" s="121"/>
      <c r="Z4" s="121"/>
      <c r="AA4" s="9"/>
      <c r="AB4" s="9"/>
      <c r="AC4" s="7"/>
      <c r="AD4" s="7"/>
      <c r="AE4" s="7"/>
    </row>
    <row r="5" spans="1:31" ht="18.75" customHeight="1" hidden="1">
      <c r="A5" s="4"/>
      <c r="B5" s="4"/>
      <c r="C5" s="10"/>
      <c r="D5" s="10"/>
      <c r="E5" s="10"/>
      <c r="F5" s="10"/>
      <c r="G5" s="10"/>
      <c r="H5" s="1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7"/>
      <c r="W5" s="122"/>
      <c r="X5" s="122"/>
      <c r="Y5" s="122"/>
      <c r="Z5" s="122"/>
      <c r="AA5" s="122"/>
      <c r="AB5" s="11"/>
      <c r="AC5" s="12"/>
      <c r="AD5" s="12"/>
      <c r="AE5" s="12"/>
    </row>
    <row r="6" spans="1:28" ht="15" customHeight="1">
      <c r="A6" s="4"/>
      <c r="B6" s="4"/>
      <c r="C6" s="10"/>
      <c r="D6" s="10"/>
      <c r="E6" s="10"/>
      <c r="F6" s="10"/>
      <c r="G6" s="10"/>
      <c r="H6" s="10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4"/>
      <c r="U6" s="4"/>
      <c r="V6" s="87"/>
      <c r="W6" s="4"/>
      <c r="X6" s="4"/>
      <c r="Y6" s="4"/>
      <c r="Z6" s="4"/>
      <c r="AA6" s="4"/>
      <c r="AB6" s="4"/>
    </row>
    <row r="7" spans="1:32" s="18" customFormat="1" ht="78" customHeight="1">
      <c r="A7" s="14"/>
      <c r="B7" s="14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88"/>
      <c r="W7" s="57"/>
      <c r="X7" s="125" t="s">
        <v>103</v>
      </c>
      <c r="Y7" s="125"/>
      <c r="Z7" s="125"/>
      <c r="AA7" s="57"/>
      <c r="AB7" s="15"/>
      <c r="AC7" s="16"/>
      <c r="AD7" s="16"/>
      <c r="AE7" s="17"/>
      <c r="AF7" s="17"/>
    </row>
    <row r="8" spans="1:32" s="18" customFormat="1" ht="18.75">
      <c r="A8" s="14"/>
      <c r="B8" s="14"/>
      <c r="C8" s="123" t="s">
        <v>45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5"/>
      <c r="AC8" s="16"/>
      <c r="AD8" s="16"/>
      <c r="AE8" s="17"/>
      <c r="AF8" s="17"/>
    </row>
    <row r="9" spans="1:32" s="18" customFormat="1" ht="15.75" customHeight="1">
      <c r="A9" s="14"/>
      <c r="B9" s="14"/>
      <c r="C9" s="124" t="s">
        <v>0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9"/>
      <c r="AC9" s="20"/>
      <c r="AD9" s="20"/>
      <c r="AE9" s="21"/>
      <c r="AF9" s="21"/>
    </row>
    <row r="10" spans="1:32" s="18" customFormat="1" ht="18.75">
      <c r="A10" s="14"/>
      <c r="B10" s="14"/>
      <c r="C10" s="116" t="s">
        <v>1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5"/>
      <c r="AC10" s="16"/>
      <c r="AD10" s="16"/>
      <c r="AE10" s="21"/>
      <c r="AF10" s="21"/>
    </row>
    <row r="11" spans="1:32" s="18" customFormat="1" ht="19.5">
      <c r="A11" s="14"/>
      <c r="B11" s="14"/>
      <c r="C11" s="117" t="s">
        <v>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5"/>
      <c r="AC11" s="16"/>
      <c r="AD11" s="16"/>
      <c r="AE11" s="21"/>
      <c r="AF11" s="21"/>
    </row>
    <row r="12" spans="1:32" s="18" customFormat="1" ht="19.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17" t="s">
        <v>3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5"/>
      <c r="AA12" s="15"/>
      <c r="AB12" s="15"/>
      <c r="AC12" s="16"/>
      <c r="AD12" s="16"/>
      <c r="AE12" s="21"/>
      <c r="AF12" s="21"/>
    </row>
    <row r="13" spans="1:32" s="18" customFormat="1" ht="48" customHeight="1">
      <c r="A13" s="14"/>
      <c r="B13" s="14"/>
      <c r="C13" s="15"/>
      <c r="D13" s="15"/>
      <c r="E13" s="118" t="s">
        <v>42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5"/>
      <c r="AC13" s="16"/>
      <c r="AD13" s="16"/>
      <c r="AE13" s="21"/>
      <c r="AF13" s="21"/>
    </row>
    <row r="14" spans="1:32" s="18" customFormat="1" ht="15.75" customHeight="1">
      <c r="A14" s="14"/>
      <c r="B14" s="14"/>
      <c r="C14" s="119" t="s">
        <v>4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22"/>
      <c r="AC14" s="20"/>
      <c r="AD14" s="20"/>
      <c r="AE14" s="21"/>
      <c r="AF14" s="21"/>
    </row>
    <row r="15" spans="1:74" s="27" customFormat="1" ht="19.5">
      <c r="A15" s="14"/>
      <c r="B15" s="14"/>
      <c r="C15" s="10"/>
      <c r="D15" s="10"/>
      <c r="E15" s="10"/>
      <c r="F15" s="10"/>
      <c r="G15" s="10"/>
      <c r="H15" s="10"/>
      <c r="I15" s="23" t="s">
        <v>5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5"/>
      <c r="V15" s="89"/>
      <c r="W15" s="25"/>
      <c r="X15" s="25"/>
      <c r="Y15" s="26"/>
      <c r="Z15" s="26"/>
      <c r="AA15" s="26"/>
      <c r="AB15" s="26"/>
      <c r="AC15" s="17"/>
      <c r="AD15" s="17"/>
      <c r="AE15" s="17"/>
      <c r="AF15" s="17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</row>
    <row r="16" spans="1:74" s="27" customFormat="1" ht="15.75" customHeight="1">
      <c r="A16" s="14"/>
      <c r="B16" s="14"/>
      <c r="C16" s="10"/>
      <c r="D16" s="10"/>
      <c r="E16" s="10"/>
      <c r="F16" s="10"/>
      <c r="G16" s="10"/>
      <c r="H16" s="10"/>
      <c r="I16" s="113" t="s">
        <v>6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28"/>
      <c r="AC16" s="29"/>
      <c r="AD16" s="29"/>
      <c r="AE16" s="29"/>
      <c r="AF16" s="29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</row>
    <row r="17" spans="1:32" ht="22.5" customHeight="1">
      <c r="A17" s="4"/>
      <c r="B17" s="4"/>
      <c r="C17" s="5"/>
      <c r="D17" s="5"/>
      <c r="E17" s="5"/>
      <c r="F17" s="5"/>
      <c r="G17" s="5"/>
      <c r="H17" s="5"/>
      <c r="I17" s="113" t="s">
        <v>7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28"/>
      <c r="AC17" s="29"/>
      <c r="AD17" s="29"/>
      <c r="AE17" s="29"/>
      <c r="AF17" s="29"/>
    </row>
    <row r="18" spans="1:32" ht="18.75">
      <c r="A18" s="4"/>
      <c r="B18" s="4"/>
      <c r="C18" s="5"/>
      <c r="D18" s="5"/>
      <c r="E18" s="5"/>
      <c r="F18" s="5"/>
      <c r="G18" s="5"/>
      <c r="H18" s="5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8"/>
      <c r="U18" s="28"/>
      <c r="V18" s="90"/>
      <c r="W18" s="28"/>
      <c r="X18" s="28"/>
      <c r="Y18" s="28"/>
      <c r="Z18" s="28"/>
      <c r="AA18" s="28"/>
      <c r="AB18" s="28"/>
      <c r="AC18" s="29"/>
      <c r="AD18" s="29"/>
      <c r="AE18" s="29"/>
      <c r="AF18" s="29"/>
    </row>
    <row r="19" spans="1:26" s="4" customFormat="1" ht="15" customHeight="1">
      <c r="A19" s="114" t="s">
        <v>8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31"/>
      <c r="P19" s="31"/>
      <c r="Q19" s="31"/>
      <c r="R19" s="115" t="s">
        <v>9</v>
      </c>
      <c r="S19" s="115" t="s">
        <v>10</v>
      </c>
      <c r="T19" s="115" t="s">
        <v>11</v>
      </c>
      <c r="U19" s="115"/>
      <c r="V19" s="115"/>
      <c r="W19" s="115"/>
      <c r="X19" s="115"/>
      <c r="Y19" s="115" t="s">
        <v>12</v>
      </c>
      <c r="Z19" s="115"/>
    </row>
    <row r="20" spans="1:26" s="4" customFormat="1" ht="15" customHeight="1">
      <c r="A20" s="114" t="s">
        <v>13</v>
      </c>
      <c r="B20" s="114"/>
      <c r="C20" s="114"/>
      <c r="D20" s="115" t="s">
        <v>14</v>
      </c>
      <c r="E20" s="115"/>
      <c r="F20" s="115" t="s">
        <v>15</v>
      </c>
      <c r="G20" s="115"/>
      <c r="H20" s="114" t="s">
        <v>16</v>
      </c>
      <c r="I20" s="114"/>
      <c r="J20" s="114"/>
      <c r="K20" s="114"/>
      <c r="L20" s="114"/>
      <c r="M20" s="114"/>
      <c r="N20" s="114"/>
      <c r="O20" s="31"/>
      <c r="P20" s="31"/>
      <c r="Q20" s="31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s="4" customFormat="1" ht="94.5" customHeight="1">
      <c r="A21" s="114"/>
      <c r="B21" s="114"/>
      <c r="C21" s="114"/>
      <c r="D21" s="115"/>
      <c r="E21" s="115"/>
      <c r="F21" s="115"/>
      <c r="G21" s="115"/>
      <c r="H21" s="114"/>
      <c r="I21" s="114"/>
      <c r="J21" s="114"/>
      <c r="K21" s="114"/>
      <c r="L21" s="114"/>
      <c r="M21" s="114"/>
      <c r="N21" s="114"/>
      <c r="O21" s="31"/>
      <c r="P21" s="31"/>
      <c r="Q21" s="31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s="4" customFormat="1" ht="36" customHeight="1">
      <c r="A22" s="31">
        <v>1</v>
      </c>
      <c r="B22" s="31">
        <v>2</v>
      </c>
      <c r="C22" s="32">
        <v>3</v>
      </c>
      <c r="D22" s="32">
        <v>4</v>
      </c>
      <c r="E22" s="32">
        <v>5</v>
      </c>
      <c r="F22" s="32">
        <v>6</v>
      </c>
      <c r="G22" s="32">
        <v>7</v>
      </c>
      <c r="H22" s="32">
        <v>8</v>
      </c>
      <c r="I22" s="31">
        <v>9</v>
      </c>
      <c r="J22" s="31">
        <v>10</v>
      </c>
      <c r="K22" s="31">
        <v>11</v>
      </c>
      <c r="L22" s="31">
        <v>12</v>
      </c>
      <c r="M22" s="31">
        <v>13</v>
      </c>
      <c r="N22" s="31">
        <v>14</v>
      </c>
      <c r="O22" s="31">
        <v>15</v>
      </c>
      <c r="P22" s="31">
        <v>16</v>
      </c>
      <c r="Q22" s="31">
        <v>17</v>
      </c>
      <c r="R22" s="115"/>
      <c r="S22" s="115"/>
      <c r="T22" s="32" t="s">
        <v>17</v>
      </c>
      <c r="U22" s="32" t="s">
        <v>18</v>
      </c>
      <c r="V22" s="91" t="s">
        <v>19</v>
      </c>
      <c r="W22" s="32" t="s">
        <v>20</v>
      </c>
      <c r="X22" s="32" t="s">
        <v>21</v>
      </c>
      <c r="Y22" s="32" t="s">
        <v>22</v>
      </c>
      <c r="Z22" s="32" t="s">
        <v>23</v>
      </c>
    </row>
    <row r="23" spans="1:26" s="4" customFormat="1" ht="21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>
        <v>25</v>
      </c>
      <c r="S23" s="32">
        <v>26</v>
      </c>
      <c r="T23" s="32">
        <v>29</v>
      </c>
      <c r="U23" s="32">
        <v>30</v>
      </c>
      <c r="V23" s="91">
        <v>31</v>
      </c>
      <c r="W23" s="32">
        <v>32</v>
      </c>
      <c r="X23" s="32">
        <v>33</v>
      </c>
      <c r="Y23" s="32">
        <v>34</v>
      </c>
      <c r="Z23" s="32">
        <v>35</v>
      </c>
    </row>
    <row r="24" spans="1:26" s="4" customFormat="1" ht="22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75" t="s">
        <v>47</v>
      </c>
      <c r="S24" s="34" t="s">
        <v>24</v>
      </c>
      <c r="T24" s="53">
        <f>T28+T100</f>
        <v>77665.524</v>
      </c>
      <c r="U24" s="53">
        <f>U28+U100</f>
        <v>83211.561</v>
      </c>
      <c r="V24" s="92">
        <f>V28+V100</f>
        <v>86189.57699999999</v>
      </c>
      <c r="W24" s="53">
        <f>W28+W100</f>
        <v>81854.22</v>
      </c>
      <c r="X24" s="53">
        <f>X28+X100</f>
        <v>81854.22</v>
      </c>
      <c r="Y24" s="35">
        <f>SUM(T24:X24)</f>
        <v>410775.10199999996</v>
      </c>
      <c r="Z24" s="36">
        <v>2022</v>
      </c>
    </row>
    <row r="25" spans="1:26" s="4" customFormat="1" ht="57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9" t="s">
        <v>48</v>
      </c>
      <c r="S25" s="34" t="s">
        <v>25</v>
      </c>
      <c r="T25" s="37"/>
      <c r="U25" s="37"/>
      <c r="V25" s="93"/>
      <c r="W25" s="37"/>
      <c r="X25" s="37"/>
      <c r="Y25" s="38"/>
      <c r="Z25" s="36"/>
    </row>
    <row r="26" spans="1:26" s="4" customFormat="1" ht="18.75">
      <c r="A26" s="33"/>
      <c r="B26" s="33"/>
      <c r="C26" s="33"/>
      <c r="D26" s="33"/>
      <c r="E26" s="33"/>
      <c r="F26" s="33"/>
      <c r="G26" s="33"/>
      <c r="H26" s="33"/>
      <c r="I26" s="39"/>
      <c r="J26" s="39"/>
      <c r="K26" s="39"/>
      <c r="L26" s="39"/>
      <c r="M26" s="39"/>
      <c r="N26" s="39"/>
      <c r="O26" s="39"/>
      <c r="P26" s="39"/>
      <c r="Q26" s="39"/>
      <c r="R26" s="49" t="s">
        <v>49</v>
      </c>
      <c r="S26" s="34" t="s">
        <v>26</v>
      </c>
      <c r="T26" s="35">
        <f>T30+T52+T79</f>
        <v>349.711</v>
      </c>
      <c r="U26" s="35">
        <f>U30+U52+U79</f>
        <v>350.57000000000005</v>
      </c>
      <c r="V26" s="92">
        <f>V30+V52+V79</f>
        <v>351.15</v>
      </c>
      <c r="W26" s="35">
        <f>W30+W52+W79</f>
        <v>351.72999999999996</v>
      </c>
      <c r="X26" s="35">
        <f>X30+X52+X79</f>
        <v>352.30999999999995</v>
      </c>
      <c r="Y26" s="35">
        <f>X26</f>
        <v>352.30999999999995</v>
      </c>
      <c r="Z26" s="36">
        <v>2022</v>
      </c>
    </row>
    <row r="27" spans="1:26" s="4" customFormat="1" ht="31.5">
      <c r="A27" s="33"/>
      <c r="B27" s="33"/>
      <c r="C27" s="33"/>
      <c r="D27" s="33"/>
      <c r="E27" s="33"/>
      <c r="F27" s="33"/>
      <c r="G27" s="33"/>
      <c r="H27" s="33"/>
      <c r="I27" s="39"/>
      <c r="J27" s="39"/>
      <c r="K27" s="39"/>
      <c r="L27" s="39"/>
      <c r="M27" s="39"/>
      <c r="N27" s="39"/>
      <c r="O27" s="39"/>
      <c r="P27" s="39"/>
      <c r="Q27" s="39"/>
      <c r="R27" s="49" t="s">
        <v>90</v>
      </c>
      <c r="S27" s="34" t="s">
        <v>27</v>
      </c>
      <c r="T27" s="36">
        <v>68</v>
      </c>
      <c r="U27" s="36">
        <v>70</v>
      </c>
      <c r="V27" s="94">
        <v>72</v>
      </c>
      <c r="W27" s="36">
        <v>74</v>
      </c>
      <c r="X27" s="36">
        <v>76</v>
      </c>
      <c r="Y27" s="36">
        <v>76</v>
      </c>
      <c r="Z27" s="36">
        <v>2022</v>
      </c>
    </row>
    <row r="28" spans="1:26" s="4" customFormat="1" ht="31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75" t="s">
        <v>50</v>
      </c>
      <c r="S28" s="34" t="s">
        <v>24</v>
      </c>
      <c r="T28" s="35">
        <f>T29+T51+T73+T96</f>
        <v>77011.724</v>
      </c>
      <c r="U28" s="35">
        <f>U29+U51+U73+U96</f>
        <v>82691.561</v>
      </c>
      <c r="V28" s="92">
        <f>V29+V51+V73</f>
        <v>85669.57699999999</v>
      </c>
      <c r="W28" s="35">
        <f>W29+W51+W73</f>
        <v>81334.22</v>
      </c>
      <c r="X28" s="35">
        <f>X29+X51+X73</f>
        <v>81334.22</v>
      </c>
      <c r="Y28" s="35">
        <f>SUM(T28:X28)</f>
        <v>408041.302</v>
      </c>
      <c r="Z28" s="36">
        <v>2022</v>
      </c>
    </row>
    <row r="29" spans="1:27" s="4" customFormat="1" ht="18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49" t="s">
        <v>51</v>
      </c>
      <c r="S29" s="34" t="s">
        <v>24</v>
      </c>
      <c r="T29" s="53">
        <v>12753.973</v>
      </c>
      <c r="U29" s="53">
        <f>U33+U35+U37+U39+U41+U43+U45+U47</f>
        <v>12645.079</v>
      </c>
      <c r="V29" s="92">
        <f>V33+V35+V37+V39+V41+V43+V45+V47+V49</f>
        <v>12680.815999999999</v>
      </c>
      <c r="W29" s="53">
        <f>W33+W35+W37+W39+W41+W43+W45+W47</f>
        <v>12355.98</v>
      </c>
      <c r="X29" s="53">
        <f>X33+X35+X37+X39+X41+X43+X45+X47</f>
        <v>12355.98</v>
      </c>
      <c r="Y29" s="35">
        <f>SUM(T29:X29)</f>
        <v>62791.827999999994</v>
      </c>
      <c r="Z29" s="36">
        <v>2022</v>
      </c>
      <c r="AA29" s="41"/>
    </row>
    <row r="30" spans="1:26" s="4" customFormat="1" ht="18.75">
      <c r="A30" s="33"/>
      <c r="B30" s="33"/>
      <c r="C30" s="33"/>
      <c r="D30" s="33"/>
      <c r="E30" s="33"/>
      <c r="F30" s="33"/>
      <c r="G30" s="33"/>
      <c r="H30" s="33"/>
      <c r="I30" s="39"/>
      <c r="J30" s="39"/>
      <c r="K30" s="39"/>
      <c r="L30" s="39"/>
      <c r="M30" s="39"/>
      <c r="N30" s="39"/>
      <c r="O30" s="39"/>
      <c r="P30" s="39"/>
      <c r="Q30" s="39"/>
      <c r="R30" s="49" t="s">
        <v>52</v>
      </c>
      <c r="S30" s="34" t="s">
        <v>28</v>
      </c>
      <c r="T30" s="35">
        <v>180.306</v>
      </c>
      <c r="U30" s="35">
        <v>180.35</v>
      </c>
      <c r="V30" s="92">
        <v>180.4</v>
      </c>
      <c r="W30" s="35">
        <v>180.45</v>
      </c>
      <c r="X30" s="35">
        <v>180.5</v>
      </c>
      <c r="Y30" s="35">
        <v>180.5</v>
      </c>
      <c r="Z30" s="36">
        <v>2022</v>
      </c>
    </row>
    <row r="31" spans="1:26" s="4" customFormat="1" ht="31.5">
      <c r="A31" s="33"/>
      <c r="B31" s="33"/>
      <c r="C31" s="33"/>
      <c r="D31" s="33"/>
      <c r="E31" s="33"/>
      <c r="F31" s="33"/>
      <c r="G31" s="33"/>
      <c r="H31" s="33"/>
      <c r="I31" s="39"/>
      <c r="J31" s="39"/>
      <c r="K31" s="39"/>
      <c r="L31" s="39"/>
      <c r="M31" s="39"/>
      <c r="N31" s="39"/>
      <c r="O31" s="39"/>
      <c r="P31" s="39"/>
      <c r="Q31" s="39"/>
      <c r="R31" s="49" t="s">
        <v>53</v>
      </c>
      <c r="S31" s="34" t="s">
        <v>29</v>
      </c>
      <c r="T31" s="36">
        <v>208</v>
      </c>
      <c r="U31" s="36">
        <v>210</v>
      </c>
      <c r="V31" s="95">
        <v>212</v>
      </c>
      <c r="W31" s="36">
        <v>214</v>
      </c>
      <c r="X31" s="36">
        <v>216</v>
      </c>
      <c r="Y31" s="36">
        <f>SUM(T31:X31)</f>
        <v>1060</v>
      </c>
      <c r="Z31" s="36">
        <v>2022</v>
      </c>
    </row>
    <row r="32" spans="1:27" s="4" customFormat="1" ht="31.5">
      <c r="A32" s="33"/>
      <c r="B32" s="33"/>
      <c r="C32" s="33"/>
      <c r="D32" s="33"/>
      <c r="E32" s="33"/>
      <c r="F32" s="33"/>
      <c r="G32" s="33"/>
      <c r="H32" s="33"/>
      <c r="I32" s="39"/>
      <c r="J32" s="39"/>
      <c r="K32" s="39"/>
      <c r="L32" s="39"/>
      <c r="M32" s="39"/>
      <c r="N32" s="39"/>
      <c r="O32" s="39"/>
      <c r="P32" s="39"/>
      <c r="Q32" s="39"/>
      <c r="R32" s="49" t="s">
        <v>91</v>
      </c>
      <c r="S32" s="34" t="s">
        <v>24</v>
      </c>
      <c r="T32" s="35">
        <v>21.45</v>
      </c>
      <c r="U32" s="35">
        <v>21.664</v>
      </c>
      <c r="V32" s="96">
        <v>21.88</v>
      </c>
      <c r="W32" s="35">
        <v>22.099</v>
      </c>
      <c r="X32" s="35">
        <v>22.32</v>
      </c>
      <c r="Y32" s="35">
        <f>X32</f>
        <v>22.32</v>
      </c>
      <c r="Z32" s="36">
        <v>2022</v>
      </c>
      <c r="AA32" s="40"/>
    </row>
    <row r="33" spans="1:26" s="4" customFormat="1" ht="31.5">
      <c r="A33" s="33">
        <v>6</v>
      </c>
      <c r="B33" s="33">
        <v>0</v>
      </c>
      <c r="C33" s="33">
        <v>1</v>
      </c>
      <c r="D33" s="33">
        <v>0</v>
      </c>
      <c r="E33" s="33">
        <v>8</v>
      </c>
      <c r="F33" s="33">
        <v>0</v>
      </c>
      <c r="G33" s="33">
        <v>1</v>
      </c>
      <c r="H33" s="33">
        <v>0</v>
      </c>
      <c r="I33" s="33">
        <v>2</v>
      </c>
      <c r="J33" s="33">
        <v>1</v>
      </c>
      <c r="K33" s="33">
        <v>0</v>
      </c>
      <c r="L33" s="33">
        <v>1</v>
      </c>
      <c r="M33" s="33">
        <v>2</v>
      </c>
      <c r="N33" s="33">
        <v>0</v>
      </c>
      <c r="O33" s="33">
        <v>0</v>
      </c>
      <c r="P33" s="33">
        <v>1</v>
      </c>
      <c r="Q33" s="33">
        <v>0</v>
      </c>
      <c r="R33" s="49" t="s">
        <v>54</v>
      </c>
      <c r="S33" s="34" t="s">
        <v>24</v>
      </c>
      <c r="T33" s="53">
        <v>5182.947</v>
      </c>
      <c r="U33" s="53">
        <v>5101.108</v>
      </c>
      <c r="V33" s="96">
        <v>5214.16</v>
      </c>
      <c r="W33" s="35">
        <v>5555.16</v>
      </c>
      <c r="X33" s="35">
        <v>5555.16</v>
      </c>
      <c r="Y33" s="35">
        <f>SUM(T33:X33)</f>
        <v>26608.535</v>
      </c>
      <c r="Z33" s="36">
        <v>2022</v>
      </c>
    </row>
    <row r="34" spans="1:26" s="4" customFormat="1" ht="47.25">
      <c r="A34" s="33"/>
      <c r="B34" s="33"/>
      <c r="C34" s="33"/>
      <c r="D34" s="33"/>
      <c r="E34" s="33"/>
      <c r="F34" s="33"/>
      <c r="G34" s="33"/>
      <c r="H34" s="33"/>
      <c r="I34" s="39"/>
      <c r="J34" s="39"/>
      <c r="K34" s="39"/>
      <c r="L34" s="39"/>
      <c r="M34" s="39"/>
      <c r="N34" s="39"/>
      <c r="O34" s="39"/>
      <c r="P34" s="39"/>
      <c r="Q34" s="39"/>
      <c r="R34" s="49" t="s">
        <v>55</v>
      </c>
      <c r="S34" s="34" t="s">
        <v>29</v>
      </c>
      <c r="T34" s="36">
        <v>1343</v>
      </c>
      <c r="U34" s="36">
        <v>1350</v>
      </c>
      <c r="V34" s="95">
        <v>1360</v>
      </c>
      <c r="W34" s="36">
        <v>1370</v>
      </c>
      <c r="X34" s="36">
        <v>1380</v>
      </c>
      <c r="Y34" s="36">
        <v>1380</v>
      </c>
      <c r="Z34" s="36">
        <v>2022</v>
      </c>
    </row>
    <row r="35" spans="1:26" s="4" customFormat="1" ht="31.5">
      <c r="A35" s="33">
        <v>6</v>
      </c>
      <c r="B35" s="33">
        <v>0</v>
      </c>
      <c r="C35" s="33">
        <v>1</v>
      </c>
      <c r="D35" s="33">
        <v>0</v>
      </c>
      <c r="E35" s="33">
        <v>8</v>
      </c>
      <c r="F35" s="33">
        <v>0</v>
      </c>
      <c r="G35" s="33">
        <v>1</v>
      </c>
      <c r="H35" s="33">
        <v>0</v>
      </c>
      <c r="I35" s="33">
        <v>2</v>
      </c>
      <c r="J35" s="33">
        <v>1</v>
      </c>
      <c r="K35" s="33">
        <v>0</v>
      </c>
      <c r="L35" s="33">
        <v>1</v>
      </c>
      <c r="M35" s="33">
        <v>2</v>
      </c>
      <c r="N35" s="33">
        <v>0</v>
      </c>
      <c r="O35" s="33">
        <v>0</v>
      </c>
      <c r="P35" s="33">
        <v>2</v>
      </c>
      <c r="Q35" s="33">
        <v>0</v>
      </c>
      <c r="R35" s="49" t="s">
        <v>56</v>
      </c>
      <c r="S35" s="34" t="s">
        <v>24</v>
      </c>
      <c r="T35" s="35">
        <v>44.056</v>
      </c>
      <c r="U35" s="35">
        <v>88.678</v>
      </c>
      <c r="V35" s="96">
        <v>50</v>
      </c>
      <c r="W35" s="35">
        <v>50</v>
      </c>
      <c r="X35" s="35">
        <v>50</v>
      </c>
      <c r="Y35" s="35">
        <f>SUM(T35:X35)</f>
        <v>282.734</v>
      </c>
      <c r="Z35" s="36">
        <v>2022</v>
      </c>
    </row>
    <row r="36" spans="1:26" s="4" customFormat="1" ht="60" customHeight="1">
      <c r="A36" s="33"/>
      <c r="B36" s="33"/>
      <c r="C36" s="33"/>
      <c r="D36" s="33"/>
      <c r="E36" s="33"/>
      <c r="F36" s="33"/>
      <c r="G36" s="33"/>
      <c r="H36" s="33"/>
      <c r="I36" s="39"/>
      <c r="J36" s="39"/>
      <c r="K36" s="39"/>
      <c r="L36" s="39"/>
      <c r="M36" s="39"/>
      <c r="N36" s="39"/>
      <c r="O36" s="39"/>
      <c r="P36" s="39"/>
      <c r="Q36" s="39"/>
      <c r="R36" s="49" t="s">
        <v>57</v>
      </c>
      <c r="S36" s="34" t="s">
        <v>29</v>
      </c>
      <c r="T36" s="36">
        <v>208</v>
      </c>
      <c r="U36" s="36">
        <v>210</v>
      </c>
      <c r="V36" s="95">
        <v>212</v>
      </c>
      <c r="W36" s="36">
        <v>214</v>
      </c>
      <c r="X36" s="36">
        <v>216</v>
      </c>
      <c r="Y36" s="36">
        <f>SUM(T36:X36)</f>
        <v>1060</v>
      </c>
      <c r="Z36" s="36">
        <v>2022</v>
      </c>
    </row>
    <row r="37" spans="1:26" s="4" customFormat="1" ht="36.75" customHeight="1">
      <c r="A37" s="33">
        <v>6</v>
      </c>
      <c r="B37" s="33">
        <v>0</v>
      </c>
      <c r="C37" s="33">
        <v>1</v>
      </c>
      <c r="D37" s="33">
        <v>0</v>
      </c>
      <c r="E37" s="33">
        <v>8</v>
      </c>
      <c r="F37" s="33">
        <v>0</v>
      </c>
      <c r="G37" s="33">
        <v>1</v>
      </c>
      <c r="H37" s="33">
        <v>0</v>
      </c>
      <c r="I37" s="33">
        <v>2</v>
      </c>
      <c r="J37" s="33">
        <v>1</v>
      </c>
      <c r="K37" s="33">
        <v>0</v>
      </c>
      <c r="L37" s="33">
        <v>1</v>
      </c>
      <c r="M37" s="33">
        <v>2</v>
      </c>
      <c r="N37" s="33">
        <v>0</v>
      </c>
      <c r="O37" s="33">
        <v>0</v>
      </c>
      <c r="P37" s="33">
        <v>3</v>
      </c>
      <c r="Q37" s="33">
        <v>0</v>
      </c>
      <c r="R37" s="49" t="s">
        <v>58</v>
      </c>
      <c r="S37" s="34" t="s">
        <v>24</v>
      </c>
      <c r="T37" s="54">
        <v>2157.374</v>
      </c>
      <c r="U37" s="54">
        <v>1703.747</v>
      </c>
      <c r="V37" s="97">
        <v>675</v>
      </c>
      <c r="W37" s="42">
        <v>0</v>
      </c>
      <c r="X37" s="42">
        <v>0</v>
      </c>
      <c r="Y37" s="35">
        <f>SUM(T37:X37)</f>
        <v>4536.121</v>
      </c>
      <c r="Z37" s="36">
        <v>2022</v>
      </c>
    </row>
    <row r="38" spans="1:26" s="4" customFormat="1" ht="32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59" t="s">
        <v>59</v>
      </c>
      <c r="S38" s="34" t="s">
        <v>29</v>
      </c>
      <c r="T38" s="43">
        <v>1</v>
      </c>
      <c r="U38" s="43">
        <v>1</v>
      </c>
      <c r="V38" s="98">
        <v>1</v>
      </c>
      <c r="W38" s="43">
        <v>0</v>
      </c>
      <c r="X38" s="43">
        <v>0</v>
      </c>
      <c r="Y38" s="36">
        <v>3</v>
      </c>
      <c r="Z38" s="36">
        <v>2022</v>
      </c>
    </row>
    <row r="39" spans="1:26" s="4" customFormat="1" ht="32.25">
      <c r="A39" s="33">
        <v>6</v>
      </c>
      <c r="B39" s="33">
        <v>0</v>
      </c>
      <c r="C39" s="33">
        <v>1</v>
      </c>
      <c r="D39" s="33">
        <v>0</v>
      </c>
      <c r="E39" s="33">
        <v>8</v>
      </c>
      <c r="F39" s="33">
        <v>0</v>
      </c>
      <c r="G39" s="33">
        <v>1</v>
      </c>
      <c r="H39" s="33">
        <v>0</v>
      </c>
      <c r="I39" s="33">
        <v>2</v>
      </c>
      <c r="J39" s="33">
        <v>1</v>
      </c>
      <c r="K39" s="33">
        <v>0</v>
      </c>
      <c r="L39" s="33">
        <v>1</v>
      </c>
      <c r="M39" s="33">
        <v>2</v>
      </c>
      <c r="N39" s="33">
        <v>0</v>
      </c>
      <c r="O39" s="33">
        <v>0</v>
      </c>
      <c r="P39" s="33">
        <v>4</v>
      </c>
      <c r="Q39" s="33">
        <v>0</v>
      </c>
      <c r="R39" s="59" t="s">
        <v>104</v>
      </c>
      <c r="S39" s="34" t="s">
        <v>36</v>
      </c>
      <c r="T39" s="55">
        <v>45</v>
      </c>
      <c r="U39" s="55">
        <v>0</v>
      </c>
      <c r="V39" s="99">
        <v>0</v>
      </c>
      <c r="W39" s="44">
        <v>0</v>
      </c>
      <c r="X39" s="44">
        <v>0</v>
      </c>
      <c r="Y39" s="35">
        <f>SUM(T39:X39)</f>
        <v>45</v>
      </c>
      <c r="Z39" s="36">
        <v>2022</v>
      </c>
    </row>
    <row r="40" spans="1:26" s="4" customFormat="1" ht="32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59" t="s">
        <v>60</v>
      </c>
      <c r="S40" s="34" t="s">
        <v>29</v>
      </c>
      <c r="T40" s="43">
        <v>1</v>
      </c>
      <c r="U40" s="43">
        <v>0</v>
      </c>
      <c r="V40" s="98">
        <v>0</v>
      </c>
      <c r="W40" s="43">
        <v>0</v>
      </c>
      <c r="X40" s="43">
        <v>0</v>
      </c>
      <c r="Y40" s="36">
        <v>1</v>
      </c>
      <c r="Z40" s="36">
        <v>2022</v>
      </c>
    </row>
    <row r="41" spans="1:26" s="4" customFormat="1" ht="32.25">
      <c r="A41" s="33">
        <v>6</v>
      </c>
      <c r="B41" s="33">
        <v>0</v>
      </c>
      <c r="C41" s="33">
        <v>1</v>
      </c>
      <c r="D41" s="33">
        <v>0</v>
      </c>
      <c r="E41" s="33">
        <v>8</v>
      </c>
      <c r="F41" s="33">
        <v>0</v>
      </c>
      <c r="G41" s="33">
        <v>1</v>
      </c>
      <c r="H41" s="33">
        <v>0</v>
      </c>
      <c r="I41" s="33">
        <v>2</v>
      </c>
      <c r="J41" s="33">
        <v>1</v>
      </c>
      <c r="K41" s="33">
        <v>0</v>
      </c>
      <c r="L41" s="33">
        <v>1</v>
      </c>
      <c r="M41" s="33" t="s">
        <v>38</v>
      </c>
      <c r="N41" s="33">
        <v>5</v>
      </c>
      <c r="O41" s="33">
        <v>1</v>
      </c>
      <c r="P41" s="33">
        <v>9</v>
      </c>
      <c r="Q41" s="33">
        <v>1</v>
      </c>
      <c r="R41" s="60" t="s">
        <v>120</v>
      </c>
      <c r="S41" s="34" t="s">
        <v>24</v>
      </c>
      <c r="T41" s="55">
        <v>67.2</v>
      </c>
      <c r="U41" s="44">
        <v>0</v>
      </c>
      <c r="V41" s="99">
        <v>0</v>
      </c>
      <c r="W41" s="44">
        <v>0</v>
      </c>
      <c r="X41" s="44">
        <v>0</v>
      </c>
      <c r="Y41" s="35">
        <f>SUM(T41:X41)</f>
        <v>67.2</v>
      </c>
      <c r="Z41" s="36">
        <v>2022</v>
      </c>
    </row>
    <row r="42" spans="1:26" s="4" customFormat="1" ht="32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59" t="s">
        <v>92</v>
      </c>
      <c r="S42" s="34" t="s">
        <v>27</v>
      </c>
      <c r="T42" s="43">
        <v>100</v>
      </c>
      <c r="U42" s="43">
        <v>100</v>
      </c>
      <c r="V42" s="98">
        <v>100</v>
      </c>
      <c r="W42" s="43">
        <v>100</v>
      </c>
      <c r="X42" s="43">
        <v>100</v>
      </c>
      <c r="Y42" s="36">
        <v>100</v>
      </c>
      <c r="Z42" s="36">
        <v>2022</v>
      </c>
    </row>
    <row r="43" spans="1:26" s="4" customFormat="1" ht="35.25" customHeight="1">
      <c r="A43" s="33">
        <v>6</v>
      </c>
      <c r="B43" s="33">
        <v>0</v>
      </c>
      <c r="C43" s="33">
        <v>1</v>
      </c>
      <c r="D43" s="33">
        <v>0</v>
      </c>
      <c r="E43" s="33">
        <v>8</v>
      </c>
      <c r="F43" s="33">
        <v>0</v>
      </c>
      <c r="G43" s="33">
        <v>1</v>
      </c>
      <c r="H43" s="33">
        <v>0</v>
      </c>
      <c r="I43" s="33">
        <v>2</v>
      </c>
      <c r="J43" s="33">
        <v>1</v>
      </c>
      <c r="K43" s="33">
        <v>0</v>
      </c>
      <c r="L43" s="33">
        <v>1</v>
      </c>
      <c r="M43" s="33">
        <v>1</v>
      </c>
      <c r="N43" s="33">
        <v>0</v>
      </c>
      <c r="O43" s="33">
        <v>6</v>
      </c>
      <c r="P43" s="33">
        <v>8</v>
      </c>
      <c r="Q43" s="33">
        <v>0</v>
      </c>
      <c r="R43" s="59" t="s">
        <v>105</v>
      </c>
      <c r="S43" s="34" t="s">
        <v>36</v>
      </c>
      <c r="T43" s="55">
        <v>5205.343</v>
      </c>
      <c r="U43" s="82">
        <v>5644.379</v>
      </c>
      <c r="V43" s="99">
        <v>6174.816</v>
      </c>
      <c r="W43" s="44">
        <v>6683.98</v>
      </c>
      <c r="X43" s="44">
        <v>6683.98</v>
      </c>
      <c r="Y43" s="35">
        <f>SUM(T43:X43)</f>
        <v>30392.498</v>
      </c>
      <c r="Z43" s="36">
        <v>2022</v>
      </c>
    </row>
    <row r="44" spans="1:26" s="4" customFormat="1" ht="18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76" t="s">
        <v>61</v>
      </c>
      <c r="S44" s="34" t="s">
        <v>37</v>
      </c>
      <c r="T44" s="61">
        <v>55.3</v>
      </c>
      <c r="U44" s="61">
        <v>55.3</v>
      </c>
      <c r="V44" s="100">
        <v>55.3</v>
      </c>
      <c r="W44" s="61">
        <v>55.3</v>
      </c>
      <c r="X44" s="61">
        <v>55.3</v>
      </c>
      <c r="Y44" s="61">
        <v>55.3</v>
      </c>
      <c r="Z44" s="36">
        <v>2022</v>
      </c>
    </row>
    <row r="45" spans="1:26" s="4" customFormat="1" ht="32.25">
      <c r="A45" s="33">
        <v>6</v>
      </c>
      <c r="B45" s="33">
        <v>0</v>
      </c>
      <c r="C45" s="33">
        <v>1</v>
      </c>
      <c r="D45" s="33">
        <v>0</v>
      </c>
      <c r="E45" s="33">
        <v>8</v>
      </c>
      <c r="F45" s="33">
        <v>0</v>
      </c>
      <c r="G45" s="33">
        <v>1</v>
      </c>
      <c r="H45" s="33">
        <v>0</v>
      </c>
      <c r="I45" s="33">
        <v>2</v>
      </c>
      <c r="J45" s="33">
        <v>1</v>
      </c>
      <c r="K45" s="33">
        <v>0</v>
      </c>
      <c r="L45" s="33">
        <v>1</v>
      </c>
      <c r="M45" s="33" t="s">
        <v>31</v>
      </c>
      <c r="N45" s="33">
        <v>0</v>
      </c>
      <c r="O45" s="33">
        <v>6</v>
      </c>
      <c r="P45" s="33">
        <v>8</v>
      </c>
      <c r="Q45" s="33">
        <v>0</v>
      </c>
      <c r="R45" s="76" t="s">
        <v>62</v>
      </c>
      <c r="S45" s="34" t="s">
        <v>36</v>
      </c>
      <c r="T45" s="55">
        <v>52.053</v>
      </c>
      <c r="U45" s="44">
        <v>57.167</v>
      </c>
      <c r="V45" s="99">
        <v>66.84</v>
      </c>
      <c r="W45" s="44">
        <v>66.84</v>
      </c>
      <c r="X45" s="44">
        <v>66.84</v>
      </c>
      <c r="Y45" s="35">
        <f>SUM(T45:X45)</f>
        <v>309.74</v>
      </c>
      <c r="Z45" s="36">
        <v>2022</v>
      </c>
    </row>
    <row r="46" spans="1:26" s="4" customFormat="1" ht="48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76" t="s">
        <v>93</v>
      </c>
      <c r="S46" s="34" t="s">
        <v>27</v>
      </c>
      <c r="T46" s="61">
        <v>166</v>
      </c>
      <c r="U46" s="61">
        <v>166</v>
      </c>
      <c r="V46" s="100">
        <v>166</v>
      </c>
      <c r="W46" s="61">
        <v>166</v>
      </c>
      <c r="X46" s="61">
        <v>166</v>
      </c>
      <c r="Y46" s="61">
        <v>166</v>
      </c>
      <c r="Z46" s="36">
        <v>2022</v>
      </c>
    </row>
    <row r="47" spans="1:26" s="4" customFormat="1" ht="38.25" customHeight="1">
      <c r="A47" s="33">
        <v>6</v>
      </c>
      <c r="B47" s="33">
        <v>0</v>
      </c>
      <c r="C47" s="33">
        <v>1</v>
      </c>
      <c r="D47" s="33">
        <v>0</v>
      </c>
      <c r="E47" s="33">
        <v>8</v>
      </c>
      <c r="F47" s="33">
        <v>0</v>
      </c>
      <c r="G47" s="33">
        <v>1</v>
      </c>
      <c r="H47" s="33">
        <v>0</v>
      </c>
      <c r="I47" s="33">
        <v>2</v>
      </c>
      <c r="J47" s="33">
        <v>1</v>
      </c>
      <c r="K47" s="33">
        <v>0</v>
      </c>
      <c r="L47" s="33">
        <v>1</v>
      </c>
      <c r="M47" s="33">
        <v>1</v>
      </c>
      <c r="N47" s="33">
        <v>0</v>
      </c>
      <c r="O47" s="33">
        <v>9</v>
      </c>
      <c r="P47" s="33">
        <v>2</v>
      </c>
      <c r="Q47" s="33">
        <v>0</v>
      </c>
      <c r="R47" s="76" t="s">
        <v>101</v>
      </c>
      <c r="S47" s="34" t="s">
        <v>36</v>
      </c>
      <c r="T47" s="55">
        <v>0</v>
      </c>
      <c r="U47" s="55">
        <v>50</v>
      </c>
      <c r="V47" s="101">
        <v>0</v>
      </c>
      <c r="W47" s="55">
        <v>0</v>
      </c>
      <c r="X47" s="55">
        <v>0</v>
      </c>
      <c r="Y47" s="55">
        <f>SUM(T47:X47)</f>
        <v>50</v>
      </c>
      <c r="Z47" s="36">
        <v>2022</v>
      </c>
    </row>
    <row r="48" spans="1:26" s="4" customFormat="1" ht="32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76" t="s">
        <v>102</v>
      </c>
      <c r="S48" s="34" t="s">
        <v>29</v>
      </c>
      <c r="T48" s="61">
        <v>0</v>
      </c>
      <c r="U48" s="61">
        <v>1</v>
      </c>
      <c r="V48" s="100">
        <v>0</v>
      </c>
      <c r="W48" s="61">
        <v>0</v>
      </c>
      <c r="X48" s="61">
        <v>0</v>
      </c>
      <c r="Y48" s="61">
        <v>1</v>
      </c>
      <c r="Z48" s="36">
        <v>2022</v>
      </c>
    </row>
    <row r="49" spans="1:26" s="4" customFormat="1" ht="45" customHeight="1">
      <c r="A49" s="33">
        <v>6</v>
      </c>
      <c r="B49" s="33">
        <v>0</v>
      </c>
      <c r="C49" s="33">
        <v>1</v>
      </c>
      <c r="D49" s="33">
        <v>0</v>
      </c>
      <c r="E49" s="33">
        <v>8</v>
      </c>
      <c r="F49" s="33">
        <v>0</v>
      </c>
      <c r="G49" s="33">
        <v>1</v>
      </c>
      <c r="H49" s="33">
        <v>0</v>
      </c>
      <c r="I49" s="33">
        <v>2</v>
      </c>
      <c r="J49" s="33">
        <v>1</v>
      </c>
      <c r="K49" s="33">
        <v>0</v>
      </c>
      <c r="L49" s="33">
        <v>1</v>
      </c>
      <c r="M49" s="33">
        <v>2</v>
      </c>
      <c r="N49" s="33">
        <v>0</v>
      </c>
      <c r="O49" s="33">
        <v>0</v>
      </c>
      <c r="P49" s="33">
        <v>5</v>
      </c>
      <c r="Q49" s="33">
        <v>0</v>
      </c>
      <c r="R49" s="60" t="s">
        <v>121</v>
      </c>
      <c r="S49" s="34" t="s">
        <v>36</v>
      </c>
      <c r="T49" s="55">
        <v>0</v>
      </c>
      <c r="U49" s="55">
        <v>0</v>
      </c>
      <c r="V49" s="101">
        <v>500</v>
      </c>
      <c r="W49" s="55">
        <v>0</v>
      </c>
      <c r="X49" s="55">
        <v>0</v>
      </c>
      <c r="Y49" s="55">
        <v>500</v>
      </c>
      <c r="Z49" s="36">
        <v>2022</v>
      </c>
    </row>
    <row r="50" spans="1:26" s="4" customFormat="1" ht="35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108" t="s">
        <v>123</v>
      </c>
      <c r="S50" s="34" t="s">
        <v>29</v>
      </c>
      <c r="T50" s="61">
        <v>0</v>
      </c>
      <c r="U50" s="61">
        <v>0</v>
      </c>
      <c r="V50" s="100">
        <v>1</v>
      </c>
      <c r="W50" s="61">
        <v>0</v>
      </c>
      <c r="X50" s="61">
        <v>0</v>
      </c>
      <c r="Y50" s="61">
        <v>1</v>
      </c>
      <c r="Z50" s="36">
        <v>2022</v>
      </c>
    </row>
    <row r="51" spans="1:26" s="4" customFormat="1" ht="18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86" t="s">
        <v>63</v>
      </c>
      <c r="S51" s="34" t="s">
        <v>24</v>
      </c>
      <c r="T51" s="54">
        <f>T55+T58+T60+T62+T64+T66+T68</f>
        <v>30222.247000000003</v>
      </c>
      <c r="U51" s="54">
        <f>U55+U62+U64+U66</f>
        <v>30936.421</v>
      </c>
      <c r="V51" s="102">
        <f>V55+V62+V64+V66</f>
        <v>35430.78399999999</v>
      </c>
      <c r="W51" s="54">
        <f>W55+W62+W64+W66</f>
        <v>34721.62</v>
      </c>
      <c r="X51" s="54">
        <f>X55+X62+X64+X66</f>
        <v>34721.62</v>
      </c>
      <c r="Y51" s="54">
        <f>SUM(T51:X51)</f>
        <v>166032.69199999998</v>
      </c>
      <c r="Z51" s="36">
        <v>2022</v>
      </c>
    </row>
    <row r="52" spans="1:74" ht="18.75">
      <c r="A52" s="33"/>
      <c r="B52" s="33"/>
      <c r="C52" s="33"/>
      <c r="D52" s="33"/>
      <c r="E52" s="33"/>
      <c r="F52" s="33"/>
      <c r="G52" s="33"/>
      <c r="H52" s="33"/>
      <c r="I52" s="39"/>
      <c r="J52" s="39"/>
      <c r="K52" s="39"/>
      <c r="L52" s="39"/>
      <c r="M52" s="39"/>
      <c r="N52" s="39"/>
      <c r="O52" s="39"/>
      <c r="P52" s="39"/>
      <c r="Q52" s="39"/>
      <c r="R52" s="49" t="s">
        <v>64</v>
      </c>
      <c r="S52" s="34" t="s">
        <v>32</v>
      </c>
      <c r="T52" s="35">
        <v>91.453</v>
      </c>
      <c r="U52" s="35">
        <v>91.5</v>
      </c>
      <c r="V52" s="96">
        <v>91.55</v>
      </c>
      <c r="W52" s="35">
        <v>91.6</v>
      </c>
      <c r="X52" s="35">
        <v>91.65</v>
      </c>
      <c r="Y52" s="35">
        <f>X52</f>
        <v>91.65</v>
      </c>
      <c r="Z52" s="36">
        <v>2022</v>
      </c>
      <c r="AA52" s="3"/>
      <c r="BT52" s="1"/>
      <c r="BU52" s="1"/>
      <c r="BV52" s="1"/>
    </row>
    <row r="53" spans="1:74" ht="31.5">
      <c r="A53" s="33"/>
      <c r="B53" s="33"/>
      <c r="C53" s="33"/>
      <c r="D53" s="33"/>
      <c r="E53" s="33"/>
      <c r="F53" s="33"/>
      <c r="G53" s="33"/>
      <c r="H53" s="33"/>
      <c r="I53" s="39"/>
      <c r="J53" s="39"/>
      <c r="K53" s="39"/>
      <c r="L53" s="39"/>
      <c r="M53" s="39"/>
      <c r="N53" s="39"/>
      <c r="O53" s="39"/>
      <c r="P53" s="39"/>
      <c r="Q53" s="39"/>
      <c r="R53" s="49" t="s">
        <v>65</v>
      </c>
      <c r="S53" s="34" t="s">
        <v>46</v>
      </c>
      <c r="T53" s="45">
        <v>4785</v>
      </c>
      <c r="U53" s="45">
        <v>4800</v>
      </c>
      <c r="V53" s="103">
        <v>4850</v>
      </c>
      <c r="W53" s="45">
        <v>4900</v>
      </c>
      <c r="X53" s="45">
        <v>4950</v>
      </c>
      <c r="Y53" s="58">
        <f>X53</f>
        <v>4950</v>
      </c>
      <c r="Z53" s="36">
        <v>2022</v>
      </c>
      <c r="AA53" s="3"/>
      <c r="BT53" s="1"/>
      <c r="BU53" s="1"/>
      <c r="BV53" s="1"/>
    </row>
    <row r="54" spans="1:74" ht="31.5">
      <c r="A54" s="33"/>
      <c r="B54" s="33"/>
      <c r="C54" s="33"/>
      <c r="D54" s="33"/>
      <c r="E54" s="33"/>
      <c r="F54" s="33"/>
      <c r="G54" s="33"/>
      <c r="H54" s="33"/>
      <c r="I54" s="39"/>
      <c r="J54" s="39"/>
      <c r="K54" s="39"/>
      <c r="L54" s="39"/>
      <c r="M54" s="39"/>
      <c r="N54" s="39"/>
      <c r="O54" s="39"/>
      <c r="P54" s="39"/>
      <c r="Q54" s="39"/>
      <c r="R54" s="49" t="s">
        <v>96</v>
      </c>
      <c r="S54" s="46" t="s">
        <v>24</v>
      </c>
      <c r="T54" s="111">
        <v>24.853</v>
      </c>
      <c r="U54" s="111">
        <v>25.101</v>
      </c>
      <c r="V54" s="112">
        <v>25.352</v>
      </c>
      <c r="W54" s="111">
        <v>25.606</v>
      </c>
      <c r="X54" s="111">
        <v>25.862</v>
      </c>
      <c r="Y54" s="111">
        <v>25.862</v>
      </c>
      <c r="Z54" s="47">
        <v>2022</v>
      </c>
      <c r="AA54" s="3"/>
      <c r="BT54" s="1"/>
      <c r="BU54" s="1"/>
      <c r="BV54" s="1"/>
    </row>
    <row r="55" spans="1:74" ht="31.5">
      <c r="A55" s="33">
        <v>6</v>
      </c>
      <c r="B55" s="33">
        <v>0</v>
      </c>
      <c r="C55" s="33">
        <v>1</v>
      </c>
      <c r="D55" s="33">
        <v>0</v>
      </c>
      <c r="E55" s="33">
        <v>8</v>
      </c>
      <c r="F55" s="33">
        <v>0</v>
      </c>
      <c r="G55" s="33">
        <v>1</v>
      </c>
      <c r="H55" s="33">
        <v>0</v>
      </c>
      <c r="I55" s="33">
        <v>2</v>
      </c>
      <c r="J55" s="33">
        <v>1</v>
      </c>
      <c r="K55" s="33">
        <v>0</v>
      </c>
      <c r="L55" s="33">
        <v>2</v>
      </c>
      <c r="M55" s="109">
        <v>2</v>
      </c>
      <c r="N55" s="33">
        <v>0</v>
      </c>
      <c r="O55" s="33">
        <v>0</v>
      </c>
      <c r="P55" s="33">
        <v>1</v>
      </c>
      <c r="Q55" s="33">
        <v>0</v>
      </c>
      <c r="R55" s="49" t="s">
        <v>100</v>
      </c>
      <c r="S55" s="34" t="s">
        <v>24</v>
      </c>
      <c r="T55" s="56">
        <v>9715.7</v>
      </c>
      <c r="U55" s="48">
        <v>11161.727</v>
      </c>
      <c r="V55" s="104">
        <v>11685.823</v>
      </c>
      <c r="W55" s="48">
        <v>11685.823</v>
      </c>
      <c r="X55" s="48">
        <v>11685.823</v>
      </c>
      <c r="Y55" s="48">
        <f>SUM(T55:X55)</f>
        <v>55934.89600000001</v>
      </c>
      <c r="Z55" s="36">
        <v>2022</v>
      </c>
      <c r="AA55" s="3"/>
      <c r="BT55" s="1"/>
      <c r="BU55" s="1"/>
      <c r="BV55" s="1"/>
    </row>
    <row r="56" spans="1:74" ht="31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109"/>
      <c r="N56" s="33"/>
      <c r="O56" s="33"/>
      <c r="P56" s="33"/>
      <c r="Q56" s="33"/>
      <c r="R56" s="49" t="s">
        <v>94</v>
      </c>
      <c r="S56" s="34" t="s">
        <v>29</v>
      </c>
      <c r="T56" s="36">
        <v>118</v>
      </c>
      <c r="U56" s="36">
        <v>120</v>
      </c>
      <c r="V56" s="95">
        <v>123</v>
      </c>
      <c r="W56" s="36">
        <v>125</v>
      </c>
      <c r="X56" s="36">
        <v>127</v>
      </c>
      <c r="Y56" s="36">
        <v>127</v>
      </c>
      <c r="Z56" s="36">
        <v>2022</v>
      </c>
      <c r="AA56" s="3"/>
      <c r="BT56" s="1"/>
      <c r="BU56" s="1"/>
      <c r="BV56" s="1"/>
    </row>
    <row r="57" spans="1:74" ht="38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109"/>
      <c r="N57" s="33"/>
      <c r="O57" s="33"/>
      <c r="P57" s="33"/>
      <c r="Q57" s="33"/>
      <c r="R57" s="49" t="s">
        <v>95</v>
      </c>
      <c r="S57" s="34" t="s">
        <v>29</v>
      </c>
      <c r="T57" s="36">
        <v>25</v>
      </c>
      <c r="U57" s="36">
        <v>27</v>
      </c>
      <c r="V57" s="95">
        <v>30</v>
      </c>
      <c r="W57" s="36">
        <v>33</v>
      </c>
      <c r="X57" s="36">
        <v>35</v>
      </c>
      <c r="Y57" s="36">
        <v>35</v>
      </c>
      <c r="Z57" s="36">
        <v>2022</v>
      </c>
      <c r="AA57" s="3"/>
      <c r="BT57" s="1"/>
      <c r="BU57" s="1"/>
      <c r="BV57" s="1"/>
    </row>
    <row r="58" spans="1:74" ht="38.25" customHeight="1">
      <c r="A58" s="33">
        <v>6</v>
      </c>
      <c r="B58" s="33">
        <v>0</v>
      </c>
      <c r="C58" s="33">
        <v>1</v>
      </c>
      <c r="D58" s="33">
        <v>0</v>
      </c>
      <c r="E58" s="33">
        <v>8</v>
      </c>
      <c r="F58" s="33">
        <v>0</v>
      </c>
      <c r="G58" s="33">
        <v>1</v>
      </c>
      <c r="H58" s="33">
        <v>0</v>
      </c>
      <c r="I58" s="33">
        <v>2</v>
      </c>
      <c r="J58" s="33">
        <v>1</v>
      </c>
      <c r="K58" s="33">
        <v>0</v>
      </c>
      <c r="L58" s="33">
        <v>2</v>
      </c>
      <c r="M58" s="109">
        <v>2</v>
      </c>
      <c r="N58" s="33">
        <v>0</v>
      </c>
      <c r="O58" s="33">
        <v>0</v>
      </c>
      <c r="P58" s="33">
        <v>2</v>
      </c>
      <c r="Q58" s="33">
        <v>0</v>
      </c>
      <c r="R58" s="49" t="s">
        <v>66</v>
      </c>
      <c r="S58" s="34" t="s">
        <v>30</v>
      </c>
      <c r="T58" s="53">
        <v>1822.39</v>
      </c>
      <c r="U58" s="35">
        <v>0</v>
      </c>
      <c r="V58" s="96">
        <v>0</v>
      </c>
      <c r="W58" s="35">
        <v>0</v>
      </c>
      <c r="X58" s="35">
        <v>0</v>
      </c>
      <c r="Y58" s="35">
        <f>SUM(T58:X58)</f>
        <v>1822.39</v>
      </c>
      <c r="Z58" s="36">
        <v>2022</v>
      </c>
      <c r="AA58" s="3"/>
      <c r="BT58" s="1"/>
      <c r="BU58" s="1"/>
      <c r="BV58" s="1"/>
    </row>
    <row r="59" spans="1:74" ht="38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09"/>
      <c r="N59" s="33"/>
      <c r="O59" s="33"/>
      <c r="P59" s="33"/>
      <c r="Q59" s="33"/>
      <c r="R59" s="49" t="s">
        <v>67</v>
      </c>
      <c r="S59" s="34" t="s">
        <v>29</v>
      </c>
      <c r="T59" s="36">
        <v>1</v>
      </c>
      <c r="U59" s="36">
        <v>0</v>
      </c>
      <c r="V59" s="95">
        <v>0</v>
      </c>
      <c r="W59" s="36">
        <v>0</v>
      </c>
      <c r="X59" s="36">
        <v>0</v>
      </c>
      <c r="Y59" s="36">
        <v>1</v>
      </c>
      <c r="Z59" s="36">
        <v>2022</v>
      </c>
      <c r="AA59" s="3"/>
      <c r="BT59" s="1"/>
      <c r="BU59" s="1"/>
      <c r="BV59" s="1"/>
    </row>
    <row r="60" spans="1:74" ht="38.25" customHeight="1">
      <c r="A60" s="33">
        <v>6</v>
      </c>
      <c r="B60" s="33">
        <v>0</v>
      </c>
      <c r="C60" s="33">
        <v>1</v>
      </c>
      <c r="D60" s="33">
        <v>0</v>
      </c>
      <c r="E60" s="33">
        <v>8</v>
      </c>
      <c r="F60" s="33">
        <v>0</v>
      </c>
      <c r="G60" s="33">
        <v>1</v>
      </c>
      <c r="H60" s="33">
        <v>0</v>
      </c>
      <c r="I60" s="33">
        <v>2</v>
      </c>
      <c r="J60" s="33">
        <v>1</v>
      </c>
      <c r="K60" s="33">
        <v>0</v>
      </c>
      <c r="L60" s="33">
        <v>2</v>
      </c>
      <c r="M60" s="109" t="s">
        <v>31</v>
      </c>
      <c r="N60" s="33">
        <v>0</v>
      </c>
      <c r="O60" s="33">
        <v>6</v>
      </c>
      <c r="P60" s="33">
        <v>5</v>
      </c>
      <c r="Q60" s="33">
        <v>0</v>
      </c>
      <c r="R60" s="49" t="s">
        <v>106</v>
      </c>
      <c r="S60" s="34" t="s">
        <v>30</v>
      </c>
      <c r="T60" s="53">
        <v>186.6</v>
      </c>
      <c r="U60" s="35">
        <v>0</v>
      </c>
      <c r="V60" s="96">
        <v>0</v>
      </c>
      <c r="W60" s="35">
        <v>0</v>
      </c>
      <c r="X60" s="35">
        <v>0</v>
      </c>
      <c r="Y60" s="35">
        <f>SUM(T60:X60)</f>
        <v>186.6</v>
      </c>
      <c r="Z60" s="36">
        <v>2022</v>
      </c>
      <c r="AA60" s="3"/>
      <c r="BT60" s="1"/>
      <c r="BU60" s="1"/>
      <c r="BV60" s="1"/>
    </row>
    <row r="61" spans="1:74" ht="39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109"/>
      <c r="N61" s="33"/>
      <c r="O61" s="33"/>
      <c r="P61" s="33"/>
      <c r="Q61" s="33"/>
      <c r="R61" s="49" t="s">
        <v>44</v>
      </c>
      <c r="S61" s="34" t="s">
        <v>29</v>
      </c>
      <c r="T61" s="36">
        <v>1</v>
      </c>
      <c r="U61" s="36">
        <v>0</v>
      </c>
      <c r="V61" s="95">
        <v>0</v>
      </c>
      <c r="W61" s="36">
        <v>0</v>
      </c>
      <c r="X61" s="36">
        <v>0</v>
      </c>
      <c r="Y61" s="36">
        <v>1</v>
      </c>
      <c r="Z61" s="36">
        <v>2022</v>
      </c>
      <c r="AA61" s="3"/>
      <c r="BT61" s="1"/>
      <c r="BU61" s="1"/>
      <c r="BV61" s="1"/>
    </row>
    <row r="62" spans="1:26" s="2" customFormat="1" ht="43.5" customHeight="1">
      <c r="A62" s="33">
        <v>6</v>
      </c>
      <c r="B62" s="33">
        <v>0</v>
      </c>
      <c r="C62" s="33">
        <v>1</v>
      </c>
      <c r="D62" s="33">
        <v>0</v>
      </c>
      <c r="E62" s="33">
        <v>8</v>
      </c>
      <c r="F62" s="33">
        <v>0</v>
      </c>
      <c r="G62" s="33">
        <v>1</v>
      </c>
      <c r="H62" s="33">
        <v>0</v>
      </c>
      <c r="I62" s="33">
        <v>2</v>
      </c>
      <c r="J62" s="33">
        <v>1</v>
      </c>
      <c r="K62" s="33">
        <v>0</v>
      </c>
      <c r="L62" s="33">
        <v>2</v>
      </c>
      <c r="M62" s="109">
        <v>1</v>
      </c>
      <c r="N62" s="33">
        <v>0</v>
      </c>
      <c r="O62" s="33">
        <v>6</v>
      </c>
      <c r="P62" s="33">
        <v>8</v>
      </c>
      <c r="Q62" s="33">
        <v>0</v>
      </c>
      <c r="R62" s="76" t="s">
        <v>68</v>
      </c>
      <c r="S62" s="34" t="s">
        <v>24</v>
      </c>
      <c r="T62" s="53">
        <v>18200.057</v>
      </c>
      <c r="U62" s="35">
        <v>19579.621</v>
      </c>
      <c r="V62" s="96">
        <v>23316.884</v>
      </c>
      <c r="W62" s="35">
        <v>22807.72</v>
      </c>
      <c r="X62" s="35">
        <v>22807.72</v>
      </c>
      <c r="Y62" s="35">
        <f>SUM(T62:X62)</f>
        <v>106712.00200000001</v>
      </c>
      <c r="Z62" s="36">
        <v>2022</v>
      </c>
    </row>
    <row r="63" spans="1:26" s="2" customFormat="1" ht="38.2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09"/>
      <c r="N63" s="33"/>
      <c r="O63" s="33"/>
      <c r="P63" s="33"/>
      <c r="Q63" s="33"/>
      <c r="R63" s="76" t="s">
        <v>69</v>
      </c>
      <c r="S63" s="34" t="s">
        <v>29</v>
      </c>
      <c r="T63" s="62">
        <v>188.7</v>
      </c>
      <c r="U63" s="62">
        <v>188.7</v>
      </c>
      <c r="V63" s="94">
        <v>188.7</v>
      </c>
      <c r="W63" s="62">
        <v>188.7</v>
      </c>
      <c r="X63" s="62">
        <v>188.7</v>
      </c>
      <c r="Y63" s="62">
        <v>188.7</v>
      </c>
      <c r="Z63" s="36">
        <v>2022</v>
      </c>
    </row>
    <row r="64" spans="1:26" s="2" customFormat="1" ht="49.5" customHeight="1">
      <c r="A64" s="33">
        <v>6</v>
      </c>
      <c r="B64" s="33">
        <v>0</v>
      </c>
      <c r="C64" s="33">
        <v>1</v>
      </c>
      <c r="D64" s="33">
        <v>0</v>
      </c>
      <c r="E64" s="33">
        <v>8</v>
      </c>
      <c r="F64" s="33">
        <v>0</v>
      </c>
      <c r="G64" s="33">
        <v>1</v>
      </c>
      <c r="H64" s="33">
        <v>0</v>
      </c>
      <c r="I64" s="33">
        <v>2</v>
      </c>
      <c r="J64" s="33">
        <v>1</v>
      </c>
      <c r="K64" s="33">
        <v>0</v>
      </c>
      <c r="L64" s="33">
        <v>2</v>
      </c>
      <c r="M64" s="109" t="s">
        <v>31</v>
      </c>
      <c r="N64" s="33">
        <v>0</v>
      </c>
      <c r="O64" s="33">
        <v>6</v>
      </c>
      <c r="P64" s="33">
        <v>8</v>
      </c>
      <c r="Q64" s="33">
        <v>0</v>
      </c>
      <c r="R64" s="76" t="s">
        <v>70</v>
      </c>
      <c r="S64" s="34" t="s">
        <v>24</v>
      </c>
      <c r="T64" s="53">
        <v>182</v>
      </c>
      <c r="U64" s="83">
        <v>195.073</v>
      </c>
      <c r="V64" s="96">
        <v>228.077</v>
      </c>
      <c r="W64" s="35">
        <v>228.077</v>
      </c>
      <c r="X64" s="35">
        <v>228.077</v>
      </c>
      <c r="Y64" s="35">
        <f>SUM(T64:X64)</f>
        <v>1061.304</v>
      </c>
      <c r="Z64" s="36">
        <v>2022</v>
      </c>
    </row>
    <row r="65" spans="1:26" s="2" customFormat="1" ht="51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109"/>
      <c r="N65" s="33"/>
      <c r="O65" s="33"/>
      <c r="P65" s="33"/>
      <c r="Q65" s="33"/>
      <c r="R65" s="76" t="s">
        <v>97</v>
      </c>
      <c r="S65" s="34" t="s">
        <v>27</v>
      </c>
      <c r="T65" s="36">
        <v>114</v>
      </c>
      <c r="U65" s="36">
        <v>115</v>
      </c>
      <c r="V65" s="95">
        <v>116</v>
      </c>
      <c r="W65" s="36">
        <v>117</v>
      </c>
      <c r="X65" s="36">
        <v>118</v>
      </c>
      <c r="Y65" s="36">
        <v>118</v>
      </c>
      <c r="Z65" s="36">
        <v>2022</v>
      </c>
    </row>
    <row r="66" spans="1:26" s="2" customFormat="1" ht="38.25" customHeight="1">
      <c r="A66" s="84">
        <v>6</v>
      </c>
      <c r="B66" s="84">
        <v>0</v>
      </c>
      <c r="C66" s="84">
        <v>1</v>
      </c>
      <c r="D66" s="84">
        <v>0</v>
      </c>
      <c r="E66" s="84">
        <v>8</v>
      </c>
      <c r="F66" s="84">
        <v>0</v>
      </c>
      <c r="G66" s="84">
        <v>1</v>
      </c>
      <c r="H66" s="84">
        <v>0</v>
      </c>
      <c r="I66" s="84">
        <v>2</v>
      </c>
      <c r="J66" s="84">
        <v>1</v>
      </c>
      <c r="K66" s="84">
        <v>0</v>
      </c>
      <c r="L66" s="84">
        <v>2</v>
      </c>
      <c r="M66" s="110">
        <v>2</v>
      </c>
      <c r="N66" s="84">
        <v>0</v>
      </c>
      <c r="O66" s="84">
        <v>0</v>
      </c>
      <c r="P66" s="84">
        <v>9</v>
      </c>
      <c r="Q66" s="84">
        <v>0</v>
      </c>
      <c r="R66" s="60" t="s">
        <v>130</v>
      </c>
      <c r="S66" s="34" t="s">
        <v>28</v>
      </c>
      <c r="T66" s="53">
        <v>50</v>
      </c>
      <c r="U66" s="35">
        <v>0</v>
      </c>
      <c r="V66" s="92">
        <v>200</v>
      </c>
      <c r="W66" s="35">
        <v>0</v>
      </c>
      <c r="X66" s="35">
        <v>0</v>
      </c>
      <c r="Y66" s="35">
        <f>SUM(T66:X66)</f>
        <v>250</v>
      </c>
      <c r="Z66" s="36">
        <v>2022</v>
      </c>
    </row>
    <row r="67" spans="1:27" s="2" customFormat="1" ht="38.2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60" t="s">
        <v>71</v>
      </c>
      <c r="S67" s="34" t="s">
        <v>29</v>
      </c>
      <c r="T67" s="36">
        <v>1</v>
      </c>
      <c r="U67" s="36">
        <v>0</v>
      </c>
      <c r="V67" s="95">
        <v>1</v>
      </c>
      <c r="W67" s="36">
        <v>0</v>
      </c>
      <c r="X67" s="36">
        <v>0</v>
      </c>
      <c r="Y67" s="36">
        <f>SUM(T67:X67)</f>
        <v>2</v>
      </c>
      <c r="Z67" s="36">
        <v>2022</v>
      </c>
      <c r="AA67" s="85">
        <f>SUM(T67:Y67)</f>
        <v>4</v>
      </c>
    </row>
    <row r="68" spans="1:26" s="2" customFormat="1" ht="42" customHeight="1">
      <c r="A68" s="33">
        <v>6</v>
      </c>
      <c r="B68" s="33">
        <v>9</v>
      </c>
      <c r="C68" s="33">
        <v>2</v>
      </c>
      <c r="D68" s="33">
        <v>0</v>
      </c>
      <c r="E68" s="33">
        <v>8</v>
      </c>
      <c r="F68" s="33">
        <v>0</v>
      </c>
      <c r="G68" s="33">
        <v>1</v>
      </c>
      <c r="H68" s="33">
        <v>0</v>
      </c>
      <c r="I68" s="33">
        <v>2</v>
      </c>
      <c r="J68" s="33">
        <v>1</v>
      </c>
      <c r="K68" s="33">
        <v>0</v>
      </c>
      <c r="L68" s="33">
        <v>2</v>
      </c>
      <c r="M68" s="33">
        <v>1</v>
      </c>
      <c r="N68" s="33">
        <v>0</v>
      </c>
      <c r="O68" s="33">
        <v>2</v>
      </c>
      <c r="P68" s="33">
        <v>0</v>
      </c>
      <c r="Q68" s="33">
        <v>0</v>
      </c>
      <c r="R68" s="76" t="s">
        <v>107</v>
      </c>
      <c r="S68" s="34" t="s">
        <v>24</v>
      </c>
      <c r="T68" s="35">
        <v>65.5</v>
      </c>
      <c r="U68" s="35">
        <v>0</v>
      </c>
      <c r="V68" s="96">
        <v>0</v>
      </c>
      <c r="W68" s="35">
        <v>0</v>
      </c>
      <c r="X68" s="35">
        <v>0</v>
      </c>
      <c r="Y68" s="35">
        <f>SUM(T68:X68)</f>
        <v>65.5</v>
      </c>
      <c r="Z68" s="36">
        <v>2022</v>
      </c>
    </row>
    <row r="69" spans="1:26" s="2" customFormat="1" ht="39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76" t="s">
        <v>108</v>
      </c>
      <c r="S69" s="34" t="s">
        <v>27</v>
      </c>
      <c r="T69" s="36">
        <v>100</v>
      </c>
      <c r="U69" s="36">
        <v>100</v>
      </c>
      <c r="V69" s="95">
        <v>100</v>
      </c>
      <c r="W69" s="36">
        <v>100</v>
      </c>
      <c r="X69" s="36">
        <v>100</v>
      </c>
      <c r="Y69" s="36">
        <v>100</v>
      </c>
      <c r="Z69" s="36">
        <v>2022</v>
      </c>
    </row>
    <row r="70" spans="1:26" s="2" customFormat="1" ht="47.25" customHeight="1">
      <c r="A70" s="33">
        <v>6</v>
      </c>
      <c r="B70" s="33">
        <v>0</v>
      </c>
      <c r="C70" s="33">
        <v>1</v>
      </c>
      <c r="D70" s="33">
        <v>0</v>
      </c>
      <c r="E70" s="33">
        <v>2</v>
      </c>
      <c r="F70" s="33">
        <v>0</v>
      </c>
      <c r="G70" s="33">
        <v>1</v>
      </c>
      <c r="H70" s="33">
        <v>0</v>
      </c>
      <c r="I70" s="33">
        <v>2</v>
      </c>
      <c r="J70" s="33">
        <v>1</v>
      </c>
      <c r="K70" s="33">
        <v>0</v>
      </c>
      <c r="L70" s="33">
        <v>2</v>
      </c>
      <c r="M70" s="33" t="s">
        <v>38</v>
      </c>
      <c r="N70" s="33">
        <v>4</v>
      </c>
      <c r="O70" s="33">
        <v>6</v>
      </c>
      <c r="P70" s="33">
        <v>7</v>
      </c>
      <c r="Q70" s="33">
        <v>0</v>
      </c>
      <c r="R70" s="76" t="s">
        <v>125</v>
      </c>
      <c r="S70" s="34" t="s">
        <v>24</v>
      </c>
      <c r="T70" s="35">
        <v>0</v>
      </c>
      <c r="U70" s="35">
        <v>21</v>
      </c>
      <c r="V70" s="96">
        <v>0</v>
      </c>
      <c r="W70" s="35">
        <v>0</v>
      </c>
      <c r="X70" s="35">
        <v>0</v>
      </c>
      <c r="Y70" s="35">
        <v>21</v>
      </c>
      <c r="Z70" s="36">
        <v>2022</v>
      </c>
    </row>
    <row r="71" spans="1:26" s="2" customFormat="1" ht="39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76" t="s">
        <v>126</v>
      </c>
      <c r="S71" s="34" t="s">
        <v>29</v>
      </c>
      <c r="T71" s="36">
        <v>0</v>
      </c>
      <c r="U71" s="36">
        <v>1</v>
      </c>
      <c r="V71" s="95">
        <v>0</v>
      </c>
      <c r="W71" s="36">
        <v>0</v>
      </c>
      <c r="X71" s="36">
        <v>0</v>
      </c>
      <c r="Y71" s="36">
        <v>1</v>
      </c>
      <c r="Z71" s="36">
        <v>2022</v>
      </c>
    </row>
    <row r="72" spans="1:74" ht="31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49" t="s">
        <v>127</v>
      </c>
      <c r="S72" s="34" t="s">
        <v>34</v>
      </c>
      <c r="T72" s="36">
        <v>1</v>
      </c>
      <c r="U72" s="36">
        <v>1</v>
      </c>
      <c r="V72" s="95">
        <v>1</v>
      </c>
      <c r="W72" s="36">
        <v>1</v>
      </c>
      <c r="X72" s="36">
        <v>1</v>
      </c>
      <c r="Y72" s="36">
        <v>1</v>
      </c>
      <c r="Z72" s="36">
        <v>2022</v>
      </c>
      <c r="AA72" s="3"/>
      <c r="BT72" s="1"/>
      <c r="BU72" s="1"/>
      <c r="BV72" s="1"/>
    </row>
    <row r="73" spans="1:56" s="33" customFormat="1" ht="35.25" customHeight="1">
      <c r="A73" s="33">
        <v>6</v>
      </c>
      <c r="B73" s="33">
        <v>0</v>
      </c>
      <c r="C73" s="33">
        <v>1</v>
      </c>
      <c r="D73" s="33">
        <v>0</v>
      </c>
      <c r="E73" s="33">
        <v>7</v>
      </c>
      <c r="F73" s="33">
        <v>0</v>
      </c>
      <c r="G73" s="33">
        <v>3</v>
      </c>
      <c r="H73" s="33">
        <v>0</v>
      </c>
      <c r="I73" s="33">
        <v>2</v>
      </c>
      <c r="J73" s="33">
        <v>1</v>
      </c>
      <c r="K73" s="33">
        <v>0</v>
      </c>
      <c r="L73" s="33">
        <v>3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49" t="s">
        <v>72</v>
      </c>
      <c r="S73" s="34" t="s">
        <v>24</v>
      </c>
      <c r="T73" s="54">
        <v>34035.504</v>
      </c>
      <c r="U73" s="54">
        <f>U77+U80+U82+U84+U90+U86+U88+U92+U94</f>
        <v>35260.481</v>
      </c>
      <c r="V73" s="102">
        <f>V77+V80+V86+V82+V88</f>
        <v>37557.977</v>
      </c>
      <c r="W73" s="54">
        <f>W77+W80+W82+W84+W86+W88+W90+W92+W94</f>
        <v>34256.62</v>
      </c>
      <c r="X73" s="54">
        <f>X77+X80+X82+X84+X86+X88+X90+X92+X94</f>
        <v>34256.62</v>
      </c>
      <c r="Y73" s="54">
        <f>Y77+Y80+Y82+Y84+Y86+Y88+Y90+Y92+Y94</f>
        <v>175367.20200000002</v>
      </c>
      <c r="Z73" s="36">
        <v>2022</v>
      </c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50"/>
    </row>
    <row r="74" spans="1:56" s="52" customFormat="1" ht="35.25" customHeight="1">
      <c r="A74" s="33"/>
      <c r="B74" s="33"/>
      <c r="C74" s="33"/>
      <c r="D74" s="33"/>
      <c r="E74" s="33"/>
      <c r="F74" s="33"/>
      <c r="G74" s="33"/>
      <c r="H74" s="33"/>
      <c r="I74" s="39"/>
      <c r="J74" s="39"/>
      <c r="K74" s="39"/>
      <c r="L74" s="39"/>
      <c r="M74" s="39"/>
      <c r="N74" s="39"/>
      <c r="O74" s="39"/>
      <c r="P74" s="39"/>
      <c r="Q74" s="39"/>
      <c r="R74" s="49" t="s">
        <v>73</v>
      </c>
      <c r="S74" s="34" t="s">
        <v>27</v>
      </c>
      <c r="T74" s="36">
        <v>21</v>
      </c>
      <c r="U74" s="36">
        <v>23</v>
      </c>
      <c r="V74" s="95">
        <v>25</v>
      </c>
      <c r="W74" s="36">
        <v>27</v>
      </c>
      <c r="X74" s="36">
        <v>30</v>
      </c>
      <c r="Y74" s="36">
        <v>30</v>
      </c>
      <c r="Z74" s="36">
        <v>2022</v>
      </c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51"/>
    </row>
    <row r="75" spans="1:74" ht="31.5">
      <c r="A75" s="33"/>
      <c r="B75" s="33"/>
      <c r="C75" s="33"/>
      <c r="D75" s="33"/>
      <c r="E75" s="33"/>
      <c r="F75" s="33"/>
      <c r="G75" s="33"/>
      <c r="H75" s="33"/>
      <c r="I75" s="39"/>
      <c r="J75" s="39"/>
      <c r="K75" s="39"/>
      <c r="L75" s="39"/>
      <c r="M75" s="39"/>
      <c r="N75" s="39"/>
      <c r="O75" s="39"/>
      <c r="P75" s="39"/>
      <c r="Q75" s="39"/>
      <c r="R75" s="49" t="s">
        <v>74</v>
      </c>
      <c r="S75" s="34" t="s">
        <v>27</v>
      </c>
      <c r="T75" s="36">
        <v>20</v>
      </c>
      <c r="U75" s="36">
        <v>25</v>
      </c>
      <c r="V75" s="95">
        <v>30</v>
      </c>
      <c r="W75" s="36">
        <v>35</v>
      </c>
      <c r="X75" s="36">
        <v>40</v>
      </c>
      <c r="Y75" s="36">
        <v>40</v>
      </c>
      <c r="Z75" s="36">
        <v>2022</v>
      </c>
      <c r="AA75" s="3"/>
      <c r="BT75" s="1"/>
      <c r="BU75" s="1"/>
      <c r="BV75" s="1"/>
    </row>
    <row r="76" spans="1:74" ht="31.5">
      <c r="A76" s="33"/>
      <c r="B76" s="33"/>
      <c r="C76" s="33"/>
      <c r="D76" s="33"/>
      <c r="E76" s="33"/>
      <c r="F76" s="33"/>
      <c r="G76" s="33"/>
      <c r="H76" s="33"/>
      <c r="I76" s="39"/>
      <c r="J76" s="39"/>
      <c r="K76" s="39"/>
      <c r="L76" s="39"/>
      <c r="M76" s="39"/>
      <c r="N76" s="39"/>
      <c r="O76" s="39"/>
      <c r="P76" s="39"/>
      <c r="Q76" s="39"/>
      <c r="R76" s="49" t="s">
        <v>124</v>
      </c>
      <c r="S76" s="34" t="s">
        <v>24</v>
      </c>
      <c r="T76" s="35">
        <v>32.05</v>
      </c>
      <c r="U76" s="35">
        <v>33.01</v>
      </c>
      <c r="V76" s="96">
        <v>34</v>
      </c>
      <c r="W76" s="35">
        <v>35.03</v>
      </c>
      <c r="X76" s="35">
        <v>36.08</v>
      </c>
      <c r="Y76" s="35">
        <v>36.08</v>
      </c>
      <c r="Z76" s="36">
        <v>2022</v>
      </c>
      <c r="AA76" s="3"/>
      <c r="BT76" s="1"/>
      <c r="BU76" s="1"/>
      <c r="BV76" s="1"/>
    </row>
    <row r="77" spans="1:74" ht="18.75">
      <c r="A77" s="33">
        <v>6</v>
      </c>
      <c r="B77" s="33">
        <v>0</v>
      </c>
      <c r="C77" s="33">
        <v>1</v>
      </c>
      <c r="D77" s="33">
        <v>0</v>
      </c>
      <c r="E77" s="33">
        <v>7</v>
      </c>
      <c r="F77" s="33">
        <v>0</v>
      </c>
      <c r="G77" s="33">
        <v>3</v>
      </c>
      <c r="H77" s="33">
        <v>0</v>
      </c>
      <c r="I77" s="33">
        <v>2</v>
      </c>
      <c r="J77" s="33">
        <v>1</v>
      </c>
      <c r="K77" s="33">
        <v>0</v>
      </c>
      <c r="L77" s="33">
        <v>3</v>
      </c>
      <c r="M77" s="33">
        <v>2</v>
      </c>
      <c r="N77" s="33">
        <v>0</v>
      </c>
      <c r="O77" s="33">
        <v>0</v>
      </c>
      <c r="P77" s="33">
        <v>1</v>
      </c>
      <c r="Q77" s="33">
        <v>0</v>
      </c>
      <c r="R77" s="49" t="s">
        <v>132</v>
      </c>
      <c r="S77" s="34" t="s">
        <v>24</v>
      </c>
      <c r="T77" s="54">
        <v>25624.032</v>
      </c>
      <c r="U77" s="54">
        <v>27420.655</v>
      </c>
      <c r="V77" s="102">
        <v>28381.729</v>
      </c>
      <c r="W77" s="54">
        <v>26853.004</v>
      </c>
      <c r="X77" s="54">
        <v>26853.004</v>
      </c>
      <c r="Y77" s="35">
        <f>SUM(T77:X77)</f>
        <v>135132.424</v>
      </c>
      <c r="Z77" s="36">
        <v>2022</v>
      </c>
      <c r="AA77" s="3"/>
      <c r="BT77" s="1"/>
      <c r="BU77" s="1"/>
      <c r="BV77" s="1"/>
    </row>
    <row r="78" spans="1:74" ht="31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49" t="s">
        <v>75</v>
      </c>
      <c r="S78" s="34" t="s">
        <v>33</v>
      </c>
      <c r="T78" s="36">
        <v>812</v>
      </c>
      <c r="U78" s="36">
        <v>820</v>
      </c>
      <c r="V78" s="95">
        <v>825</v>
      </c>
      <c r="W78" s="36">
        <v>830</v>
      </c>
      <c r="X78" s="36">
        <v>835</v>
      </c>
      <c r="Y78" s="36">
        <f>X78</f>
        <v>835</v>
      </c>
      <c r="Z78" s="36">
        <v>2022</v>
      </c>
      <c r="AA78" s="3"/>
      <c r="BT78" s="1"/>
      <c r="BU78" s="1"/>
      <c r="BV78" s="1"/>
    </row>
    <row r="79" spans="1:74" ht="18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49" t="s">
        <v>76</v>
      </c>
      <c r="S79" s="34" t="s">
        <v>35</v>
      </c>
      <c r="T79" s="35">
        <v>77.952</v>
      </c>
      <c r="U79" s="35">
        <v>78.72</v>
      </c>
      <c r="V79" s="96">
        <v>79.2</v>
      </c>
      <c r="W79" s="35">
        <v>79.68</v>
      </c>
      <c r="X79" s="35">
        <v>80.16</v>
      </c>
      <c r="Y79" s="35">
        <v>80.16</v>
      </c>
      <c r="Z79" s="36">
        <v>2022</v>
      </c>
      <c r="AA79" s="3"/>
      <c r="BT79" s="1"/>
      <c r="BU79" s="1"/>
      <c r="BV79" s="1"/>
    </row>
    <row r="80" spans="1:74" ht="31.5">
      <c r="A80" s="33">
        <v>6</v>
      </c>
      <c r="B80" s="33">
        <v>0</v>
      </c>
      <c r="C80" s="33">
        <v>1</v>
      </c>
      <c r="D80" s="33">
        <v>0</v>
      </c>
      <c r="E80" s="33">
        <v>7</v>
      </c>
      <c r="F80" s="33">
        <v>0</v>
      </c>
      <c r="G80" s="33">
        <v>3</v>
      </c>
      <c r="H80" s="33">
        <v>0</v>
      </c>
      <c r="I80" s="33">
        <v>2</v>
      </c>
      <c r="J80" s="33">
        <v>1</v>
      </c>
      <c r="K80" s="33">
        <v>0</v>
      </c>
      <c r="L80" s="33">
        <v>3</v>
      </c>
      <c r="M80" s="33">
        <v>2</v>
      </c>
      <c r="N80" s="33">
        <v>0</v>
      </c>
      <c r="O80" s="33">
        <v>0</v>
      </c>
      <c r="P80" s="33">
        <v>2</v>
      </c>
      <c r="Q80" s="33">
        <v>0</v>
      </c>
      <c r="R80" s="49" t="s">
        <v>77</v>
      </c>
      <c r="S80" s="34" t="s">
        <v>24</v>
      </c>
      <c r="T80" s="53">
        <v>13.864</v>
      </c>
      <c r="U80" s="53">
        <v>0</v>
      </c>
      <c r="V80" s="92">
        <v>539.993</v>
      </c>
      <c r="W80" s="53">
        <v>0</v>
      </c>
      <c r="X80" s="53">
        <v>0</v>
      </c>
      <c r="Y80" s="35">
        <f>SUM(T80:X80)</f>
        <v>553.8570000000001</v>
      </c>
      <c r="Z80" s="36">
        <v>2022</v>
      </c>
      <c r="AA80" s="3"/>
      <c r="BT80" s="1"/>
      <c r="BU80" s="1"/>
      <c r="BV80" s="1"/>
    </row>
    <row r="81" spans="1:74" ht="32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59" t="s">
        <v>78</v>
      </c>
      <c r="S81" s="34" t="s">
        <v>29</v>
      </c>
      <c r="T81" s="36">
        <v>1</v>
      </c>
      <c r="U81" s="36">
        <v>0</v>
      </c>
      <c r="V81" s="95">
        <v>1</v>
      </c>
      <c r="W81" s="36">
        <v>0</v>
      </c>
      <c r="X81" s="36">
        <v>0</v>
      </c>
      <c r="Y81" s="36">
        <v>2</v>
      </c>
      <c r="Z81" s="36">
        <v>2022</v>
      </c>
      <c r="AA81" s="3"/>
      <c r="BT81" s="1"/>
      <c r="BU81" s="1"/>
      <c r="BV81" s="1"/>
    </row>
    <row r="82" spans="1:74" ht="32.25">
      <c r="A82" s="33">
        <v>6</v>
      </c>
      <c r="B82" s="33">
        <v>0</v>
      </c>
      <c r="C82" s="33">
        <v>1</v>
      </c>
      <c r="D82" s="33">
        <v>0</v>
      </c>
      <c r="E82" s="33">
        <v>7</v>
      </c>
      <c r="F82" s="33">
        <v>0</v>
      </c>
      <c r="G82" s="33">
        <v>5</v>
      </c>
      <c r="H82" s="33">
        <v>0</v>
      </c>
      <c r="I82" s="33">
        <v>2</v>
      </c>
      <c r="J82" s="33">
        <v>1</v>
      </c>
      <c r="K82" s="33">
        <v>0</v>
      </c>
      <c r="L82" s="33">
        <v>3</v>
      </c>
      <c r="M82" s="33">
        <v>2</v>
      </c>
      <c r="N82" s="33">
        <v>0</v>
      </c>
      <c r="O82" s="33">
        <v>0</v>
      </c>
      <c r="P82" s="33">
        <v>3</v>
      </c>
      <c r="Q82" s="33">
        <v>0</v>
      </c>
      <c r="R82" s="59" t="s">
        <v>79</v>
      </c>
      <c r="S82" s="34" t="s">
        <v>36</v>
      </c>
      <c r="T82" s="53">
        <v>2.5</v>
      </c>
      <c r="U82" s="53">
        <v>18.79</v>
      </c>
      <c r="V82" s="92">
        <v>62.32</v>
      </c>
      <c r="W82" s="53">
        <v>31</v>
      </c>
      <c r="X82" s="53">
        <v>31</v>
      </c>
      <c r="Y82" s="53">
        <f>SUM(T82:X82)</f>
        <v>145.61</v>
      </c>
      <c r="Z82" s="36">
        <v>2022</v>
      </c>
      <c r="AA82" s="3"/>
      <c r="BT82" s="1"/>
      <c r="BU82" s="1"/>
      <c r="BV82" s="1"/>
    </row>
    <row r="83" spans="1:74" ht="32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59" t="s">
        <v>80</v>
      </c>
      <c r="S83" s="34" t="s">
        <v>29</v>
      </c>
      <c r="T83" s="36">
        <v>12</v>
      </c>
      <c r="U83" s="36">
        <v>12</v>
      </c>
      <c r="V83" s="95">
        <v>12</v>
      </c>
      <c r="W83" s="36">
        <v>12</v>
      </c>
      <c r="X83" s="36">
        <v>12</v>
      </c>
      <c r="Y83" s="36">
        <v>12</v>
      </c>
      <c r="Z83" s="36">
        <v>2022</v>
      </c>
      <c r="AA83" s="3"/>
      <c r="BT83" s="1"/>
      <c r="BU83" s="1"/>
      <c r="BV83" s="1"/>
    </row>
    <row r="84" spans="1:74" ht="32.25">
      <c r="A84" s="33">
        <v>6</v>
      </c>
      <c r="B84" s="33">
        <v>0</v>
      </c>
      <c r="C84" s="33">
        <v>1</v>
      </c>
      <c r="D84" s="33">
        <v>0</v>
      </c>
      <c r="E84" s="33">
        <v>7</v>
      </c>
      <c r="F84" s="33">
        <v>0</v>
      </c>
      <c r="G84" s="33">
        <v>3</v>
      </c>
      <c r="H84" s="33">
        <v>0</v>
      </c>
      <c r="I84" s="33">
        <v>2</v>
      </c>
      <c r="J84" s="33">
        <v>1</v>
      </c>
      <c r="K84" s="33">
        <v>0</v>
      </c>
      <c r="L84" s="33">
        <v>3</v>
      </c>
      <c r="M84" s="33">
        <v>2</v>
      </c>
      <c r="N84" s="33">
        <v>0</v>
      </c>
      <c r="O84" s="33">
        <v>0</v>
      </c>
      <c r="P84" s="33">
        <v>4</v>
      </c>
      <c r="Q84" s="33">
        <v>0</v>
      </c>
      <c r="R84" s="59" t="s">
        <v>81</v>
      </c>
      <c r="S84" s="34" t="s">
        <v>36</v>
      </c>
      <c r="T84" s="53">
        <v>234.92</v>
      </c>
      <c r="U84" s="53">
        <v>0</v>
      </c>
      <c r="V84" s="92">
        <v>0</v>
      </c>
      <c r="W84" s="53">
        <v>0</v>
      </c>
      <c r="X84" s="53">
        <v>0</v>
      </c>
      <c r="Y84" s="35">
        <f>SUM(T84:X84)</f>
        <v>234.92</v>
      </c>
      <c r="Z84" s="36">
        <v>2022</v>
      </c>
      <c r="AA84" s="3"/>
      <c r="BT84" s="1"/>
      <c r="BU84" s="1"/>
      <c r="BV84" s="1"/>
    </row>
    <row r="85" spans="1:74" ht="48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59" t="s">
        <v>109</v>
      </c>
      <c r="S85" s="34" t="s">
        <v>29</v>
      </c>
      <c r="T85" s="36">
        <v>5</v>
      </c>
      <c r="U85" s="36">
        <v>0</v>
      </c>
      <c r="V85" s="95">
        <v>0</v>
      </c>
      <c r="W85" s="36">
        <v>0</v>
      </c>
      <c r="X85" s="36">
        <v>0</v>
      </c>
      <c r="Y85" s="36">
        <v>5</v>
      </c>
      <c r="Z85" s="36">
        <v>2022</v>
      </c>
      <c r="AA85" s="3"/>
      <c r="BT85" s="1"/>
      <c r="BU85" s="1"/>
      <c r="BV85" s="1"/>
    </row>
    <row r="86" spans="1:74" ht="32.25">
      <c r="A86" s="33">
        <v>6</v>
      </c>
      <c r="B86" s="33">
        <v>0</v>
      </c>
      <c r="C86" s="33">
        <v>1</v>
      </c>
      <c r="D86" s="33">
        <v>0</v>
      </c>
      <c r="E86" s="33">
        <v>7</v>
      </c>
      <c r="F86" s="33">
        <v>0</v>
      </c>
      <c r="G86" s="33">
        <v>3</v>
      </c>
      <c r="H86" s="33">
        <v>0</v>
      </c>
      <c r="I86" s="33">
        <v>2</v>
      </c>
      <c r="J86" s="33">
        <v>1</v>
      </c>
      <c r="K86" s="33">
        <v>0</v>
      </c>
      <c r="L86" s="33">
        <v>3</v>
      </c>
      <c r="M86" s="33">
        <v>1</v>
      </c>
      <c r="N86" s="33">
        <v>0</v>
      </c>
      <c r="O86" s="33">
        <v>6</v>
      </c>
      <c r="P86" s="33">
        <v>9</v>
      </c>
      <c r="Q86" s="33">
        <v>0</v>
      </c>
      <c r="R86" s="59" t="s">
        <v>110</v>
      </c>
      <c r="S86" s="34" t="s">
        <v>36</v>
      </c>
      <c r="T86" s="53">
        <v>6407</v>
      </c>
      <c r="U86" s="53">
        <v>6963.982</v>
      </c>
      <c r="V86" s="92">
        <v>8488.196</v>
      </c>
      <c r="W86" s="53">
        <v>7299.62</v>
      </c>
      <c r="X86" s="53">
        <v>7299.62</v>
      </c>
      <c r="Y86" s="35">
        <f>SUM(T86:X86)</f>
        <v>36458.418</v>
      </c>
      <c r="Z86" s="36">
        <v>2022</v>
      </c>
      <c r="AA86" s="3"/>
      <c r="BT86" s="1"/>
      <c r="BU86" s="1"/>
      <c r="BV86" s="1"/>
    </row>
    <row r="87" spans="1:74" ht="48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59" t="s">
        <v>82</v>
      </c>
      <c r="S87" s="34" t="s">
        <v>29</v>
      </c>
      <c r="T87" s="36">
        <v>5</v>
      </c>
      <c r="U87" s="36">
        <v>5</v>
      </c>
      <c r="V87" s="95">
        <v>5</v>
      </c>
      <c r="W87" s="36">
        <v>5</v>
      </c>
      <c r="X87" s="36">
        <v>5</v>
      </c>
      <c r="Y87" s="36">
        <v>5</v>
      </c>
      <c r="Z87" s="36">
        <v>2022</v>
      </c>
      <c r="AA87" s="3"/>
      <c r="BT87" s="1"/>
      <c r="BU87" s="1"/>
      <c r="BV87" s="1"/>
    </row>
    <row r="88" spans="1:74" ht="52.5" customHeight="1">
      <c r="A88" s="33">
        <v>6</v>
      </c>
      <c r="B88" s="33">
        <v>0</v>
      </c>
      <c r="C88" s="33">
        <v>1</v>
      </c>
      <c r="D88" s="33">
        <v>0</v>
      </c>
      <c r="E88" s="33">
        <v>7</v>
      </c>
      <c r="F88" s="33">
        <v>0</v>
      </c>
      <c r="G88" s="33">
        <v>3</v>
      </c>
      <c r="H88" s="33">
        <v>0</v>
      </c>
      <c r="I88" s="33">
        <v>2</v>
      </c>
      <c r="J88" s="33">
        <v>1</v>
      </c>
      <c r="K88" s="33">
        <v>0</v>
      </c>
      <c r="L88" s="33">
        <v>3</v>
      </c>
      <c r="M88" s="33" t="s">
        <v>31</v>
      </c>
      <c r="N88" s="33">
        <v>0</v>
      </c>
      <c r="O88" s="33">
        <v>6</v>
      </c>
      <c r="P88" s="33">
        <v>9</v>
      </c>
      <c r="Q88" s="33">
        <v>0</v>
      </c>
      <c r="R88" s="59" t="s">
        <v>111</v>
      </c>
      <c r="S88" s="34" t="s">
        <v>36</v>
      </c>
      <c r="T88" s="53">
        <v>448.498</v>
      </c>
      <c r="U88" s="53">
        <v>69.754</v>
      </c>
      <c r="V88" s="92">
        <v>85.739</v>
      </c>
      <c r="W88" s="53">
        <v>72.996</v>
      </c>
      <c r="X88" s="53">
        <v>72.996</v>
      </c>
      <c r="Y88" s="35">
        <f>SUM(T88:X88)</f>
        <v>749.983</v>
      </c>
      <c r="Z88" s="36">
        <v>2022</v>
      </c>
      <c r="AA88" s="3"/>
      <c r="BT88" s="1"/>
      <c r="BU88" s="1"/>
      <c r="BV88" s="1"/>
    </row>
    <row r="89" spans="1:74" ht="48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59" t="s">
        <v>82</v>
      </c>
      <c r="S89" s="34" t="s">
        <v>29</v>
      </c>
      <c r="T89" s="36">
        <v>5</v>
      </c>
      <c r="U89" s="36">
        <v>5</v>
      </c>
      <c r="V89" s="95">
        <v>5</v>
      </c>
      <c r="W89" s="36">
        <v>5</v>
      </c>
      <c r="X89" s="36">
        <v>5</v>
      </c>
      <c r="Y89" s="36">
        <v>5</v>
      </c>
      <c r="Z89" s="36">
        <v>2022</v>
      </c>
      <c r="AA89" s="3"/>
      <c r="BT89" s="1"/>
      <c r="BU89" s="1"/>
      <c r="BV89" s="1"/>
    </row>
    <row r="90" spans="1:74" ht="48">
      <c r="A90" s="33">
        <v>6</v>
      </c>
      <c r="B90" s="33">
        <v>0</v>
      </c>
      <c r="C90" s="33">
        <v>1</v>
      </c>
      <c r="D90" s="33">
        <v>0</v>
      </c>
      <c r="E90" s="33">
        <v>7</v>
      </c>
      <c r="F90" s="33">
        <v>0</v>
      </c>
      <c r="G90" s="33">
        <v>3</v>
      </c>
      <c r="H90" s="33">
        <v>0</v>
      </c>
      <c r="I90" s="33">
        <v>2</v>
      </c>
      <c r="J90" s="33">
        <v>1</v>
      </c>
      <c r="K90" s="33">
        <v>0</v>
      </c>
      <c r="L90" s="33">
        <v>3</v>
      </c>
      <c r="M90" s="33">
        <v>1</v>
      </c>
      <c r="N90" s="33">
        <v>0</v>
      </c>
      <c r="O90" s="33">
        <v>2</v>
      </c>
      <c r="P90" s="33">
        <v>0</v>
      </c>
      <c r="Q90" s="33">
        <v>0</v>
      </c>
      <c r="R90" s="59" t="s">
        <v>83</v>
      </c>
      <c r="S90" s="34" t="s">
        <v>24</v>
      </c>
      <c r="T90" s="53">
        <v>1095.2</v>
      </c>
      <c r="U90" s="53">
        <v>779.427</v>
      </c>
      <c r="V90" s="92">
        <v>0</v>
      </c>
      <c r="W90" s="53">
        <v>0</v>
      </c>
      <c r="X90" s="53">
        <v>0</v>
      </c>
      <c r="Y90" s="35">
        <f>SUM(T90:X90)</f>
        <v>1874.627</v>
      </c>
      <c r="Z90" s="36">
        <v>2022</v>
      </c>
      <c r="AA90" s="3"/>
      <c r="BT90" s="1"/>
      <c r="BU90" s="1"/>
      <c r="BV90" s="1"/>
    </row>
    <row r="91" spans="1:74" ht="48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59" t="s">
        <v>112</v>
      </c>
      <c r="S91" s="34" t="s">
        <v>29</v>
      </c>
      <c r="T91" s="36">
        <v>5</v>
      </c>
      <c r="U91" s="36">
        <v>5</v>
      </c>
      <c r="V91" s="95">
        <v>0</v>
      </c>
      <c r="W91" s="36">
        <v>0</v>
      </c>
      <c r="X91" s="36">
        <v>0</v>
      </c>
      <c r="Y91" s="36">
        <v>5</v>
      </c>
      <c r="Z91" s="36">
        <v>2022</v>
      </c>
      <c r="AA91" s="3"/>
      <c r="BT91" s="1"/>
      <c r="BU91" s="1"/>
      <c r="BV91" s="1"/>
    </row>
    <row r="92" spans="1:74" ht="48">
      <c r="A92" s="33">
        <v>6</v>
      </c>
      <c r="B92" s="33">
        <v>0</v>
      </c>
      <c r="C92" s="33">
        <v>1</v>
      </c>
      <c r="D92" s="33">
        <v>0</v>
      </c>
      <c r="E92" s="33">
        <v>7</v>
      </c>
      <c r="F92" s="33">
        <v>0</v>
      </c>
      <c r="G92" s="33">
        <v>3</v>
      </c>
      <c r="H92" s="33">
        <v>0</v>
      </c>
      <c r="I92" s="33">
        <v>2</v>
      </c>
      <c r="J92" s="33">
        <v>1</v>
      </c>
      <c r="K92" s="33">
        <v>0</v>
      </c>
      <c r="L92" s="33">
        <v>3</v>
      </c>
      <c r="M92" s="33" t="s">
        <v>31</v>
      </c>
      <c r="N92" s="33">
        <v>0</v>
      </c>
      <c r="O92" s="33">
        <v>2</v>
      </c>
      <c r="P92" s="33">
        <v>0</v>
      </c>
      <c r="Q92" s="33">
        <v>0</v>
      </c>
      <c r="R92" s="59" t="s">
        <v>84</v>
      </c>
      <c r="S92" s="34" t="s">
        <v>24</v>
      </c>
      <c r="T92" s="53">
        <v>109.49</v>
      </c>
      <c r="U92" s="53">
        <v>7.873</v>
      </c>
      <c r="V92" s="92">
        <v>0</v>
      </c>
      <c r="W92" s="53">
        <v>0</v>
      </c>
      <c r="X92" s="53">
        <v>0</v>
      </c>
      <c r="Y92" s="35">
        <f>SUM(T92:X92)</f>
        <v>117.363</v>
      </c>
      <c r="Z92" s="36">
        <v>2022</v>
      </c>
      <c r="AA92" s="3"/>
      <c r="BT92" s="1"/>
      <c r="BU92" s="1"/>
      <c r="BV92" s="1"/>
    </row>
    <row r="93" spans="1:74" ht="48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59" t="s">
        <v>113</v>
      </c>
      <c r="S93" s="34" t="s">
        <v>29</v>
      </c>
      <c r="T93" s="36">
        <v>5</v>
      </c>
      <c r="U93" s="36">
        <v>5</v>
      </c>
      <c r="V93" s="95">
        <v>0</v>
      </c>
      <c r="W93" s="36">
        <v>0</v>
      </c>
      <c r="X93" s="36">
        <v>0</v>
      </c>
      <c r="Y93" s="36">
        <v>5</v>
      </c>
      <c r="Z93" s="36">
        <v>2022</v>
      </c>
      <c r="AA93" s="3"/>
      <c r="BT93" s="1"/>
      <c r="BU93" s="1"/>
      <c r="BV93" s="1"/>
    </row>
    <row r="94" spans="1:74" ht="32.25">
      <c r="A94" s="33">
        <v>6</v>
      </c>
      <c r="B94" s="33">
        <v>0</v>
      </c>
      <c r="C94" s="33">
        <v>1</v>
      </c>
      <c r="D94" s="33">
        <v>0</v>
      </c>
      <c r="E94" s="33">
        <v>7</v>
      </c>
      <c r="F94" s="33">
        <v>0</v>
      </c>
      <c r="G94" s="33">
        <v>3</v>
      </c>
      <c r="H94" s="33">
        <v>0</v>
      </c>
      <c r="I94" s="33">
        <v>2</v>
      </c>
      <c r="J94" s="33">
        <v>1</v>
      </c>
      <c r="K94" s="33">
        <v>0</v>
      </c>
      <c r="L94" s="33">
        <v>3</v>
      </c>
      <c r="M94" s="33">
        <v>1</v>
      </c>
      <c r="N94" s="33">
        <v>0</v>
      </c>
      <c r="O94" s="33">
        <v>9</v>
      </c>
      <c r="P94" s="33">
        <v>2</v>
      </c>
      <c r="Q94" s="33">
        <v>0</v>
      </c>
      <c r="R94" s="59" t="s">
        <v>85</v>
      </c>
      <c r="S94" s="34" t="s">
        <v>28</v>
      </c>
      <c r="T94" s="53">
        <v>100</v>
      </c>
      <c r="U94" s="53">
        <v>0</v>
      </c>
      <c r="V94" s="92">
        <v>0</v>
      </c>
      <c r="W94" s="53">
        <v>0</v>
      </c>
      <c r="X94" s="53">
        <v>0</v>
      </c>
      <c r="Y94" s="35">
        <f>SUM(T94:X94)</f>
        <v>100</v>
      </c>
      <c r="Z94" s="36">
        <v>2022</v>
      </c>
      <c r="AA94" s="3"/>
      <c r="BT94" s="1"/>
      <c r="BU94" s="1"/>
      <c r="BV94" s="1"/>
    </row>
    <row r="95" spans="1:74" ht="32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59" t="s">
        <v>71</v>
      </c>
      <c r="S95" s="34" t="s">
        <v>29</v>
      </c>
      <c r="T95" s="36">
        <v>1</v>
      </c>
      <c r="U95" s="36">
        <v>0</v>
      </c>
      <c r="V95" s="95">
        <v>0</v>
      </c>
      <c r="W95" s="36">
        <v>0</v>
      </c>
      <c r="X95" s="36">
        <v>0</v>
      </c>
      <c r="Y95" s="36">
        <v>1</v>
      </c>
      <c r="Z95" s="36">
        <v>2022</v>
      </c>
      <c r="AA95" s="3"/>
      <c r="BT95" s="1"/>
      <c r="BU95" s="1"/>
      <c r="BV95" s="1"/>
    </row>
    <row r="96" spans="1:74" ht="32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63" t="s">
        <v>114</v>
      </c>
      <c r="S96" s="34" t="s">
        <v>24</v>
      </c>
      <c r="T96" s="36">
        <v>0</v>
      </c>
      <c r="U96" s="35">
        <v>3849.58</v>
      </c>
      <c r="V96" s="95">
        <v>0</v>
      </c>
      <c r="W96" s="36">
        <v>0</v>
      </c>
      <c r="X96" s="36">
        <v>0</v>
      </c>
      <c r="Y96" s="35">
        <f>U96+V96+W96+X96</f>
        <v>3849.58</v>
      </c>
      <c r="Z96" s="36">
        <v>2022</v>
      </c>
      <c r="AA96" s="3"/>
      <c r="BT96" s="1"/>
      <c r="BU96" s="1"/>
      <c r="BV96" s="1"/>
    </row>
    <row r="97" spans="1:74" ht="48">
      <c r="A97" s="33">
        <v>6</v>
      </c>
      <c r="B97" s="33">
        <v>0</v>
      </c>
      <c r="C97" s="33">
        <v>1</v>
      </c>
      <c r="D97" s="33">
        <v>0</v>
      </c>
      <c r="E97" s="33">
        <v>7</v>
      </c>
      <c r="F97" s="33">
        <v>0</v>
      </c>
      <c r="G97" s="33">
        <v>3</v>
      </c>
      <c r="H97" s="33">
        <v>0</v>
      </c>
      <c r="I97" s="33">
        <v>2</v>
      </c>
      <c r="J97" s="33">
        <v>1</v>
      </c>
      <c r="K97" s="33" t="s">
        <v>43</v>
      </c>
      <c r="L97" s="33">
        <v>1</v>
      </c>
      <c r="M97" s="33">
        <v>5</v>
      </c>
      <c r="N97" s="33">
        <v>5</v>
      </c>
      <c r="O97" s="33">
        <v>1</v>
      </c>
      <c r="P97" s="33">
        <v>9</v>
      </c>
      <c r="Q97" s="33">
        <v>5</v>
      </c>
      <c r="R97" s="63" t="s">
        <v>118</v>
      </c>
      <c r="S97" s="34" t="s">
        <v>24</v>
      </c>
      <c r="T97" s="36">
        <v>0</v>
      </c>
      <c r="U97" s="35">
        <v>3849.58</v>
      </c>
      <c r="V97" s="95">
        <v>0</v>
      </c>
      <c r="W97" s="36">
        <v>0</v>
      </c>
      <c r="X97" s="36">
        <v>0</v>
      </c>
      <c r="Y97" s="35">
        <f>SUM(U97:X97)</f>
        <v>3849.58</v>
      </c>
      <c r="Z97" s="36">
        <v>2022</v>
      </c>
      <c r="AA97" s="3"/>
      <c r="BT97" s="1"/>
      <c r="BU97" s="1"/>
      <c r="BV97" s="1"/>
    </row>
    <row r="98" spans="1:74" ht="32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63" t="s">
        <v>99</v>
      </c>
      <c r="S98" s="34" t="s">
        <v>29</v>
      </c>
      <c r="T98" s="36">
        <v>0</v>
      </c>
      <c r="U98" s="36">
        <v>1</v>
      </c>
      <c r="V98" s="95">
        <v>0</v>
      </c>
      <c r="W98" s="36">
        <v>0</v>
      </c>
      <c r="X98" s="36">
        <v>0</v>
      </c>
      <c r="Y98" s="36">
        <f>SUM(U98:X98)</f>
        <v>1</v>
      </c>
      <c r="Z98" s="36">
        <v>2022</v>
      </c>
      <c r="AA98" s="3"/>
      <c r="BT98" s="1"/>
      <c r="BU98" s="1"/>
      <c r="BV98" s="1"/>
    </row>
    <row r="99" spans="1:74" ht="37.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63" t="s">
        <v>128</v>
      </c>
      <c r="S99" s="34" t="s">
        <v>98</v>
      </c>
      <c r="T99" s="36">
        <v>1</v>
      </c>
      <c r="U99" s="36">
        <v>1</v>
      </c>
      <c r="V99" s="95">
        <v>1</v>
      </c>
      <c r="W99" s="36">
        <v>1</v>
      </c>
      <c r="X99" s="36">
        <v>1</v>
      </c>
      <c r="Y99" s="36">
        <v>1</v>
      </c>
      <c r="Z99" s="36">
        <v>2022</v>
      </c>
      <c r="AA99" s="3"/>
      <c r="BT99" s="1"/>
      <c r="BU99" s="1"/>
      <c r="BV99" s="1"/>
    </row>
    <row r="100" spans="1:74" ht="18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59" t="s">
        <v>86</v>
      </c>
      <c r="S100" s="34" t="s">
        <v>36</v>
      </c>
      <c r="T100" s="53">
        <f aca="true" t="shared" si="0" ref="T100:Z100">T101</f>
        <v>653.8</v>
      </c>
      <c r="U100" s="53">
        <f t="shared" si="0"/>
        <v>520</v>
      </c>
      <c r="V100" s="92">
        <f t="shared" si="0"/>
        <v>520</v>
      </c>
      <c r="W100" s="53">
        <f t="shared" si="0"/>
        <v>520</v>
      </c>
      <c r="X100" s="53">
        <f t="shared" si="0"/>
        <v>520</v>
      </c>
      <c r="Y100" s="35">
        <f>SUM(T100:X100)</f>
        <v>2733.8</v>
      </c>
      <c r="Z100" s="36">
        <f t="shared" si="0"/>
        <v>2022</v>
      </c>
      <c r="AA100" s="3"/>
      <c r="BT100" s="1"/>
      <c r="BU100" s="1"/>
      <c r="BV100" s="1"/>
    </row>
    <row r="101" spans="1:74" ht="31.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49" t="s">
        <v>87</v>
      </c>
      <c r="S101" s="34" t="s">
        <v>24</v>
      </c>
      <c r="T101" s="42">
        <v>653.8</v>
      </c>
      <c r="U101" s="42">
        <f>U104</f>
        <v>520</v>
      </c>
      <c r="V101" s="97">
        <f>V104</f>
        <v>520</v>
      </c>
      <c r="W101" s="42">
        <f>W104</f>
        <v>520</v>
      </c>
      <c r="X101" s="42">
        <f>X104</f>
        <v>520</v>
      </c>
      <c r="Y101" s="35">
        <f>T101+U101+V101+W101+X101</f>
        <v>2733.8</v>
      </c>
      <c r="Z101" s="36">
        <v>2022</v>
      </c>
      <c r="AA101" s="3"/>
      <c r="BT101" s="1"/>
      <c r="BU101" s="1"/>
      <c r="BV101" s="1"/>
    </row>
    <row r="102" spans="1:74" ht="31.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49" t="s">
        <v>88</v>
      </c>
      <c r="S102" s="34" t="s">
        <v>27</v>
      </c>
      <c r="T102" s="36">
        <v>20</v>
      </c>
      <c r="U102" s="36">
        <v>21</v>
      </c>
      <c r="V102" s="95">
        <v>23</v>
      </c>
      <c r="W102" s="36">
        <v>25</v>
      </c>
      <c r="X102" s="36">
        <v>30</v>
      </c>
      <c r="Y102" s="36">
        <v>30</v>
      </c>
      <c r="Z102" s="36">
        <v>2022</v>
      </c>
      <c r="AA102" s="3"/>
      <c r="BT102" s="1"/>
      <c r="BU102" s="1"/>
      <c r="BV102" s="1"/>
    </row>
    <row r="103" spans="1:74" ht="31.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49" t="s">
        <v>89</v>
      </c>
      <c r="S103" s="34" t="s">
        <v>27</v>
      </c>
      <c r="T103" s="36">
        <v>22</v>
      </c>
      <c r="U103" s="36">
        <v>24</v>
      </c>
      <c r="V103" s="95">
        <v>25</v>
      </c>
      <c r="W103" s="36">
        <v>27</v>
      </c>
      <c r="X103" s="36">
        <v>30</v>
      </c>
      <c r="Y103" s="36">
        <v>30</v>
      </c>
      <c r="Z103" s="36">
        <v>2022</v>
      </c>
      <c r="AA103" s="3"/>
      <c r="BT103" s="1"/>
      <c r="BU103" s="1"/>
      <c r="BV103" s="1"/>
    </row>
    <row r="104" spans="1:74" ht="47.25">
      <c r="A104" s="71">
        <v>6</v>
      </c>
      <c r="B104" s="71">
        <v>0</v>
      </c>
      <c r="C104" s="71">
        <v>1</v>
      </c>
      <c r="D104" s="71">
        <v>0</v>
      </c>
      <c r="E104" s="71">
        <v>8</v>
      </c>
      <c r="F104" s="71">
        <v>0</v>
      </c>
      <c r="G104" s="71">
        <v>1</v>
      </c>
      <c r="H104" s="71">
        <v>0</v>
      </c>
      <c r="I104" s="71">
        <v>2</v>
      </c>
      <c r="J104" s="71">
        <v>2</v>
      </c>
      <c r="K104" s="71">
        <v>0</v>
      </c>
      <c r="L104" s="71">
        <v>1</v>
      </c>
      <c r="M104" s="71">
        <v>2</v>
      </c>
      <c r="N104" s="71">
        <v>0</v>
      </c>
      <c r="O104" s="71">
        <v>0</v>
      </c>
      <c r="P104" s="71">
        <v>1</v>
      </c>
      <c r="Q104" s="71">
        <v>0</v>
      </c>
      <c r="R104" s="77" t="s">
        <v>131</v>
      </c>
      <c r="S104" s="66" t="s">
        <v>24</v>
      </c>
      <c r="T104" s="72">
        <v>653.8</v>
      </c>
      <c r="U104" s="72">
        <v>520</v>
      </c>
      <c r="V104" s="105">
        <v>520</v>
      </c>
      <c r="W104" s="72">
        <v>520</v>
      </c>
      <c r="X104" s="72">
        <v>520</v>
      </c>
      <c r="Y104" s="72">
        <f>SUM(T104:X104)</f>
        <v>2733.8</v>
      </c>
      <c r="Z104" s="45">
        <v>2022</v>
      </c>
      <c r="AA104" s="3"/>
      <c r="BT104" s="1"/>
      <c r="BU104" s="1"/>
      <c r="BV104" s="1"/>
    </row>
    <row r="105" spans="1:26" ht="31.5">
      <c r="A105" s="73"/>
      <c r="B105" s="73"/>
      <c r="C105" s="74"/>
      <c r="D105" s="74"/>
      <c r="E105" s="74"/>
      <c r="F105" s="74"/>
      <c r="G105" s="74"/>
      <c r="H105" s="74"/>
      <c r="I105" s="73"/>
      <c r="J105" s="73"/>
      <c r="K105" s="73"/>
      <c r="L105" s="73"/>
      <c r="M105" s="73"/>
      <c r="N105" s="73"/>
      <c r="O105" s="73"/>
      <c r="P105" s="73"/>
      <c r="Q105" s="73"/>
      <c r="R105" s="78" t="s">
        <v>115</v>
      </c>
      <c r="S105" s="34" t="s">
        <v>29</v>
      </c>
      <c r="T105" s="36">
        <v>15</v>
      </c>
      <c r="U105" s="36">
        <v>17</v>
      </c>
      <c r="V105" s="95">
        <v>21</v>
      </c>
      <c r="W105" s="36">
        <v>21</v>
      </c>
      <c r="X105" s="36">
        <v>23</v>
      </c>
      <c r="Y105" s="65">
        <f>SUM(T105:X105)</f>
        <v>97</v>
      </c>
      <c r="Z105" s="36">
        <v>2022</v>
      </c>
    </row>
    <row r="106" spans="1:26" ht="31.5">
      <c r="A106" s="73"/>
      <c r="B106" s="73"/>
      <c r="C106" s="74"/>
      <c r="D106" s="74"/>
      <c r="E106" s="74"/>
      <c r="F106" s="74"/>
      <c r="G106" s="74"/>
      <c r="H106" s="74"/>
      <c r="I106" s="73"/>
      <c r="J106" s="73"/>
      <c r="K106" s="73"/>
      <c r="L106" s="73"/>
      <c r="M106" s="73"/>
      <c r="N106" s="73"/>
      <c r="O106" s="73"/>
      <c r="P106" s="73"/>
      <c r="Q106" s="73"/>
      <c r="R106" s="79" t="s">
        <v>116</v>
      </c>
      <c r="S106" s="66" t="s">
        <v>29</v>
      </c>
      <c r="T106" s="45">
        <v>2</v>
      </c>
      <c r="U106" s="45">
        <v>2</v>
      </c>
      <c r="V106" s="103">
        <v>3</v>
      </c>
      <c r="W106" s="45">
        <v>4</v>
      </c>
      <c r="X106" s="45">
        <v>5</v>
      </c>
      <c r="Y106" s="65">
        <f>SUM(T106:X106)</f>
        <v>16</v>
      </c>
      <c r="Z106" s="45">
        <v>2022</v>
      </c>
    </row>
    <row r="107" spans="1:26" ht="48">
      <c r="A107" s="67"/>
      <c r="B107" s="67"/>
      <c r="C107" s="64"/>
      <c r="D107" s="64"/>
      <c r="E107" s="64"/>
      <c r="F107" s="64"/>
      <c r="G107" s="64"/>
      <c r="H107" s="64"/>
      <c r="I107" s="67"/>
      <c r="J107" s="67"/>
      <c r="K107" s="67"/>
      <c r="L107" s="67"/>
      <c r="M107" s="67"/>
      <c r="N107" s="67"/>
      <c r="O107" s="67"/>
      <c r="P107" s="67"/>
      <c r="Q107" s="67"/>
      <c r="R107" s="80" t="s">
        <v>129</v>
      </c>
      <c r="S107" s="34" t="s">
        <v>98</v>
      </c>
      <c r="T107" s="68">
        <v>1</v>
      </c>
      <c r="U107" s="68">
        <v>1</v>
      </c>
      <c r="V107" s="106">
        <v>1</v>
      </c>
      <c r="W107" s="68">
        <v>1</v>
      </c>
      <c r="X107" s="68">
        <v>1</v>
      </c>
      <c r="Y107" s="68">
        <v>1</v>
      </c>
      <c r="Z107" s="69">
        <v>2022</v>
      </c>
    </row>
    <row r="108" spans="1:26" ht="40.5" customHeight="1">
      <c r="A108" s="73"/>
      <c r="B108" s="73"/>
      <c r="C108" s="74"/>
      <c r="D108" s="74"/>
      <c r="E108" s="74"/>
      <c r="F108" s="74"/>
      <c r="G108" s="74"/>
      <c r="H108" s="74"/>
      <c r="I108" s="73"/>
      <c r="J108" s="73"/>
      <c r="K108" s="73"/>
      <c r="L108" s="73"/>
      <c r="M108" s="73"/>
      <c r="N108" s="73"/>
      <c r="O108" s="73"/>
      <c r="P108" s="73"/>
      <c r="Q108" s="73"/>
      <c r="R108" s="81" t="s">
        <v>117</v>
      </c>
      <c r="S108" s="70" t="s">
        <v>29</v>
      </c>
      <c r="T108" s="68">
        <v>1</v>
      </c>
      <c r="U108" s="68">
        <v>2</v>
      </c>
      <c r="V108" s="106">
        <v>2</v>
      </c>
      <c r="W108" s="68">
        <v>4</v>
      </c>
      <c r="X108" s="68">
        <v>4</v>
      </c>
      <c r="Y108" s="68">
        <f>SUM(T108:X108)</f>
        <v>13</v>
      </c>
      <c r="Z108" s="69">
        <v>2022</v>
      </c>
    </row>
    <row r="109" ht="18.75">
      <c r="Z109" s="1" t="s">
        <v>39</v>
      </c>
    </row>
  </sheetData>
  <sheetProtection selectLockedCells="1" selectUnlockedCells="1"/>
  <mergeCells count="23">
    <mergeCell ref="W1:Z1"/>
    <mergeCell ref="V4:Z4"/>
    <mergeCell ref="W5:AA5"/>
    <mergeCell ref="C8:AA8"/>
    <mergeCell ref="C9:AA9"/>
    <mergeCell ref="X3:Z3"/>
    <mergeCell ref="X7:Z7"/>
    <mergeCell ref="C10:AA10"/>
    <mergeCell ref="C11:AA11"/>
    <mergeCell ref="N12:Y12"/>
    <mergeCell ref="E13:AA13"/>
    <mergeCell ref="C14:AA14"/>
    <mergeCell ref="I16:AA16"/>
    <mergeCell ref="I17:AA17"/>
    <mergeCell ref="A19:N19"/>
    <mergeCell ref="R19:R22"/>
    <mergeCell ref="S19:S22"/>
    <mergeCell ref="T19:X21"/>
    <mergeCell ref="Y19:Z21"/>
    <mergeCell ref="A20:C21"/>
    <mergeCell ref="D20:E21"/>
    <mergeCell ref="F20:G21"/>
    <mergeCell ref="H20:N21"/>
  </mergeCells>
  <printOptions horizontalCentered="1" verticalCentered="1"/>
  <pageMargins left="0.1968503937007874" right="0" top="0" bottom="0" header="0" footer="0"/>
  <pageSetup firstPageNumber="34" useFirstPageNumber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2021-04-07T09:06:19Z</cp:lastPrinted>
  <dcterms:modified xsi:type="dcterms:W3CDTF">2021-04-12T08:35:06Z</dcterms:modified>
  <cp:category/>
  <cp:version/>
  <cp:contentType/>
  <cp:contentStatus/>
</cp:coreProperties>
</file>