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5"/>
  </bookViews>
  <sheets>
    <sheet name="АКР" sheetId="1" r:id="rId1"/>
    <sheet name="3 вариант" sheetId="2" r:id="rId2"/>
    <sheet name="МПКомитет_2 вариант" sheetId="3" r:id="rId3"/>
    <sheet name="Первоначальная МП" sheetId="4" r:id="rId4"/>
    <sheet name="4 вариант" sheetId="5" r:id="rId5"/>
    <sheet name="на Сайт" sheetId="6" r:id="rId6"/>
  </sheets>
  <definedNames/>
  <calcPr fullCalcOnLoad="1"/>
</workbook>
</file>

<file path=xl/sharedStrings.xml><?xml version="1.0" encoding="utf-8"?>
<sst xmlns="http://schemas.openxmlformats.org/spreadsheetml/2006/main" count="950" uniqueCount="237">
  <si>
    <r>
      <rPr>
        <sz val="14"/>
        <rFont val="Times New Roman"/>
        <family val="1"/>
      </rPr>
      <t xml:space="preserve">                                                                            </t>
    </r>
    <r>
      <rPr>
        <sz val="13"/>
        <rFont val="Times New Roman"/>
        <family val="1"/>
      </rPr>
      <t xml:space="preserve">   Приложение №4                                                                                               к Постановлению Администрации Конаковского района Тверской области                      от  «____» ______2022 г. №______                                                                    </t>
    </r>
  </si>
  <si>
    <t xml:space="preserve">                                                                                        «Приложение
к муниципальной программе
 "Комплексное развитие систем Коммунальной инфраструктуры Конаковского района" на 2021 — 2025 годы"</t>
  </si>
  <si>
    <t xml:space="preserve">Характеристика   муниципальной   программы  </t>
  </si>
  <si>
    <t>"Комплексное развитие систем коммунальной инфраструктуры Конаковского района" на 2021 — 2025 годы</t>
  </si>
  <si>
    <t>(наименование муниципальной  программы)</t>
  </si>
  <si>
    <t>Главный администратор  (администратор) муниципальной  программы   - Администрация Конаковского района Тверской области</t>
  </si>
  <si>
    <t xml:space="preserve">Администраторы и  ответственные исполнители муниципальной программы: 1. Отдел жилищно-коммунального хозяйства Администрации Конаковского района Тверской области,                                                                                                                2.Комитет по управлению имуществом и земельным отношениям администрации Конаковского района </t>
  </si>
  <si>
    <t>Принятые обозначения и сокращения:</t>
  </si>
  <si>
    <t xml:space="preserve">1.Программа - муниципальная  программа </t>
  </si>
  <si>
    <t xml:space="preserve">2. Подпрограмма  - подпрограмма муниципальной  программы  </t>
  </si>
  <si>
    <t xml:space="preserve">Коды бюджетной классификации 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</si>
  <si>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</si>
  <si>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Единица  измерения</t>
  </si>
  <si>
    <t>Годы реализации программы</t>
  </si>
  <si>
    <t>Целевое (суммарное) значение показателя</t>
  </si>
  <si>
    <t xml:space="preserve">код администратора  программы </t>
  </si>
  <si>
    <t>раздел</t>
  </si>
  <si>
    <t>подраздел</t>
  </si>
  <si>
    <t>классификация целевой статьи расхода бюджета</t>
  </si>
  <si>
    <t>2021  год</t>
  </si>
  <si>
    <t>2022 год</t>
  </si>
  <si>
    <t>2023год</t>
  </si>
  <si>
    <t>2024 год</t>
  </si>
  <si>
    <t>2025 год</t>
  </si>
  <si>
    <t>значение</t>
  </si>
  <si>
    <t>год  достижения</t>
  </si>
  <si>
    <t xml:space="preserve">Программа , всего </t>
  </si>
  <si>
    <t>тыс. руб.</t>
  </si>
  <si>
    <r>
      <rPr>
        <b/>
        <sz val="12"/>
        <rFont val="Times New Roman"/>
        <family val="1"/>
      </rPr>
      <t>Цель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1</t>
    </r>
    <r>
      <rPr>
        <sz val="12"/>
        <rFont val="Times New Roman"/>
        <family val="1"/>
      </rPr>
      <t xml:space="preserve">. «Создание системы коммунальной инфраструктуры Конаковского района, отвечающей современным требованиям социально-экономического развития». </t>
    </r>
  </si>
  <si>
    <t>-</t>
  </si>
  <si>
    <r>
      <rPr>
        <b/>
        <sz val="12"/>
        <rFont val="Times New Roman"/>
        <family val="1"/>
      </rPr>
      <t xml:space="preserve">Показатель 1 </t>
    </r>
    <r>
      <rPr>
        <sz val="12"/>
        <rFont val="Times New Roman"/>
        <family val="1"/>
      </rPr>
      <t>«Количество проектов комплексного развития системы коммунальной инфраструктуры Конаковского района Тверской области в рамках данной муниципальной программы»</t>
    </r>
  </si>
  <si>
    <t>ед.</t>
  </si>
  <si>
    <r>
      <rPr>
        <b/>
        <sz val="12"/>
        <rFont val="Times New Roman"/>
        <family val="1"/>
      </rPr>
      <t xml:space="preserve">Показатель 2 </t>
    </r>
    <r>
      <rPr>
        <sz val="12"/>
        <rFont val="Times New Roman"/>
        <family val="1"/>
      </rPr>
      <t xml:space="preserve">«Количество вновь газифицированных жилых домов Конаковского района Тверской области» </t>
    </r>
  </si>
  <si>
    <r>
      <rPr>
        <b/>
        <sz val="12"/>
        <color indexed="8"/>
        <rFont val="Times New Roman"/>
        <family val="1"/>
      </rPr>
      <t>Показатель 3</t>
    </r>
    <r>
      <rPr>
        <sz val="12"/>
        <color indexed="8"/>
        <rFont val="Times New Roman"/>
        <family val="1"/>
      </rPr>
      <t xml:space="preserve"> «Количество модернизированных объектов Конаковского района Тверской области»</t>
    </r>
  </si>
  <si>
    <r>
      <rPr>
        <b/>
        <sz val="12"/>
        <color indexed="8"/>
        <rFont val="Times New Roman"/>
        <family val="1"/>
      </rPr>
      <t>Показатель 4</t>
    </r>
    <r>
      <rPr>
        <sz val="12"/>
        <color indexed="8"/>
        <rFont val="Times New Roman"/>
        <family val="1"/>
      </rPr>
      <t xml:space="preserve"> «Количество выданных субсидий муниципальным унитарным предприятиям Конаковского района Тверской области»</t>
    </r>
  </si>
  <si>
    <r>
      <rPr>
        <b/>
        <sz val="12"/>
        <color indexed="8"/>
        <rFont val="Times New Roman"/>
        <family val="1"/>
      </rPr>
      <t>Показатель 5</t>
    </r>
    <r>
      <rPr>
        <sz val="12"/>
        <color indexed="8"/>
        <rFont val="Times New Roman"/>
        <family val="1"/>
      </rPr>
      <t xml:space="preserve"> «Уровень собираемости платежей за поставленную тепловую энергию»</t>
    </r>
  </si>
  <si>
    <t>%</t>
  </si>
  <si>
    <r>
      <rPr>
        <b/>
        <sz val="12"/>
        <rFont val="Times New Roman"/>
        <family val="1"/>
      </rPr>
      <t>Цель 2.</t>
    </r>
    <r>
      <rPr>
        <sz val="12"/>
        <rFont val="Times New Roman"/>
        <family val="1"/>
      </rPr>
      <t xml:space="preserve"> «</t>
    </r>
    <r>
      <rPr>
        <sz val="12"/>
        <color indexed="8"/>
        <rFont val="Times New Roman"/>
        <family val="1"/>
      </rPr>
      <t>Наполнение Единого государственного реестра недвижимости сведениями об объектах недвижимости в Конаковском районе</t>
    </r>
    <r>
      <rPr>
        <sz val="12"/>
        <rFont val="Times New Roman"/>
        <family val="1"/>
      </rPr>
      <t xml:space="preserve">». </t>
    </r>
  </si>
  <si>
    <r>
      <rPr>
        <b/>
        <sz val="12"/>
        <rFont val="Times New Roman"/>
        <family val="1"/>
      </rPr>
      <t xml:space="preserve">Показатель 1 </t>
    </r>
    <r>
      <rPr>
        <sz val="12"/>
        <rFont val="Times New Roman"/>
        <family val="1"/>
      </rPr>
      <t>«</t>
    </r>
    <r>
      <rPr>
        <sz val="12"/>
        <color indexed="8"/>
        <rFont val="Times New Roman"/>
        <family val="1"/>
      </rPr>
      <t>Количество объектов недвижимости в кадастровых кварталах</t>
    </r>
    <r>
      <rPr>
        <sz val="12"/>
        <rFont val="Times New Roman"/>
        <family val="1"/>
      </rPr>
      <t>»</t>
    </r>
  </si>
  <si>
    <r>
      <rPr>
        <b/>
        <sz val="12"/>
        <rFont val="Times New Roman"/>
        <family val="1"/>
      </rPr>
      <t xml:space="preserve">Подпрограмма  1.  </t>
    </r>
    <r>
      <rPr>
        <sz val="12"/>
        <rFont val="Times New Roman"/>
        <family val="1"/>
      </rPr>
      <t xml:space="preserve">«Улучшение состояния объектов жилищного фонда и коммунальной инфраструктуры Конаковского района» </t>
    </r>
  </si>
  <si>
    <r>
      <rPr>
        <sz val="12"/>
        <rFont val="Times New Roman"/>
        <family val="1"/>
      </rPr>
      <t>З</t>
    </r>
    <r>
      <rPr>
        <b/>
        <sz val="12"/>
        <rFont val="Times New Roman"/>
        <family val="1"/>
      </rPr>
      <t>адача  1</t>
    </r>
    <r>
      <rPr>
        <sz val="12"/>
        <rFont val="Times New Roman"/>
        <family val="1"/>
      </rPr>
      <t xml:space="preserve"> «Повышение уровня газификации населенных пунктов Конаковского  района»</t>
    </r>
  </si>
  <si>
    <r>
      <rPr>
        <b/>
        <sz val="12"/>
        <color indexed="8"/>
        <rFont val="Times New Roman"/>
        <family val="1"/>
      </rPr>
      <t xml:space="preserve">Показатель 1  </t>
    </r>
    <r>
      <rPr>
        <sz val="12"/>
        <color indexed="8"/>
        <rFont val="Times New Roman"/>
        <family val="1"/>
      </rPr>
      <t>«Протяженность газопроводов»</t>
    </r>
  </si>
  <si>
    <t>км.</t>
  </si>
  <si>
    <r>
      <rPr>
        <b/>
        <sz val="12"/>
        <rFont val="Times New Roman"/>
        <family val="1"/>
      </rPr>
      <t xml:space="preserve"> Административное мероприятие 1.001  </t>
    </r>
    <r>
      <rPr>
        <sz val="12"/>
        <rFont val="Times New Roman"/>
        <family val="1"/>
      </rPr>
      <t xml:space="preserve">«Учет обращений граждан проживающих в жилых домах ПУ-28 гп. п. Козлово, переведенных с центрального отопления на индивидуальное»
</t>
    </r>
    <r>
      <rPr>
        <sz val="12"/>
        <color indexed="8"/>
        <rFont val="Times New Roman"/>
        <family val="1"/>
      </rPr>
      <t xml:space="preserve">
</t>
    </r>
  </si>
  <si>
    <t>да-1/    нет-0</t>
  </si>
  <si>
    <r>
      <rPr>
        <b/>
        <sz val="12"/>
        <rFont val="Times New Roman"/>
        <family val="1"/>
      </rPr>
      <t xml:space="preserve">Мероприятие 1.002 </t>
    </r>
    <r>
      <rPr>
        <sz val="12"/>
        <rFont val="Times New Roman"/>
        <family val="1"/>
      </rPr>
      <t>«Перевод жилых домов ПУ-28 гп. п. Козлово с центрального отопления на индивидуальное»</t>
    </r>
  </si>
  <si>
    <r>
      <rPr>
        <b/>
        <sz val="12"/>
        <color indexed="8"/>
        <rFont val="Times New Roman"/>
        <family val="1"/>
      </rPr>
      <t>Показатель 1</t>
    </r>
    <r>
      <rPr>
        <sz val="12"/>
        <color indexed="8"/>
        <rFont val="Times New Roman"/>
        <family val="1"/>
      </rPr>
      <t xml:space="preserve"> «Количество переведенных жилых домов с центрального отопления на индивидуальное»</t>
    </r>
  </si>
  <si>
    <r>
      <rPr>
        <b/>
        <sz val="12"/>
        <rFont val="Times New Roman"/>
        <family val="1"/>
      </rPr>
      <t xml:space="preserve">Мероприятие 1.003  </t>
    </r>
    <r>
      <rPr>
        <sz val="12"/>
        <rFont val="Times New Roman"/>
        <family val="1"/>
      </rPr>
      <t xml:space="preserve">«Газификация населенных пунктов Конаковского района»
</t>
    </r>
    <r>
      <rPr>
        <sz val="12"/>
        <color indexed="8"/>
        <rFont val="Times New Roman"/>
        <family val="1"/>
      </rPr>
      <t xml:space="preserve">
</t>
    </r>
  </si>
  <si>
    <r>
      <rPr>
        <b/>
        <sz val="12"/>
        <rFont val="Times New Roman"/>
        <family val="1"/>
      </rPr>
      <t xml:space="preserve">Показатель 1 </t>
    </r>
    <r>
      <rPr>
        <sz val="12"/>
        <rFont val="Times New Roman"/>
        <family val="1"/>
      </rPr>
      <t>«Количество газифицированных населенных пунктов»</t>
    </r>
  </si>
  <si>
    <t>шт</t>
  </si>
  <si>
    <r>
      <rPr>
        <b/>
        <sz val="12"/>
        <rFont val="Times New Roman"/>
        <family val="1"/>
      </rPr>
      <t xml:space="preserve">Административное мероприятие 1.004  </t>
    </r>
    <r>
      <rPr>
        <sz val="12"/>
        <rFont val="Times New Roman"/>
        <family val="1"/>
      </rPr>
      <t xml:space="preserve">«Газифиция населенных пунктов Конаковского района»
</t>
    </r>
    <r>
      <rPr>
        <sz val="12"/>
        <color indexed="8"/>
        <rFont val="Times New Roman"/>
        <family val="1"/>
      </rPr>
      <t xml:space="preserve">
</t>
    </r>
  </si>
  <si>
    <r>
      <rPr>
        <b/>
        <sz val="12"/>
        <rFont val="Times New Roman"/>
        <family val="1"/>
      </rPr>
      <t xml:space="preserve">Административное мероприятие 1.005 </t>
    </r>
    <r>
      <rPr>
        <sz val="12"/>
        <rFont val="Times New Roman"/>
        <family val="1"/>
      </rPr>
      <t xml:space="preserve">«Учет обращений граждан по обеспечению теплоснабжения жилых домов п. Первое Мая »
</t>
    </r>
    <r>
      <rPr>
        <sz val="12"/>
        <color indexed="8"/>
        <rFont val="Times New Roman"/>
        <family val="1"/>
      </rPr>
      <t xml:space="preserve">
</t>
    </r>
  </si>
  <si>
    <r>
      <rPr>
        <b/>
        <sz val="12"/>
        <rFont val="Times New Roman"/>
        <family val="1"/>
      </rPr>
      <t xml:space="preserve">Административное мероприятие 1.006 </t>
    </r>
    <r>
      <rPr>
        <sz val="12"/>
        <rFont val="Times New Roman"/>
        <family val="1"/>
      </rPr>
      <t xml:space="preserve">«Выполнение запланированных мероприятий»
</t>
    </r>
    <r>
      <rPr>
        <sz val="12"/>
        <color indexed="8"/>
        <rFont val="Times New Roman"/>
        <family val="1"/>
      </rPr>
      <t xml:space="preserve">
</t>
    </r>
  </si>
  <si>
    <r>
      <rPr>
        <b/>
        <sz val="12"/>
        <rFont val="Times New Roman"/>
        <family val="1"/>
      </rPr>
      <t xml:space="preserve">Мероприятие 1.007 </t>
    </r>
    <r>
      <rPr>
        <sz val="12"/>
        <rFont val="Times New Roman"/>
        <family val="1"/>
      </rPr>
      <t>«Расходы на проведение капитального ремонта объектов теплоэнергетических комплексов муниципальных образований Тверской области»</t>
    </r>
  </si>
  <si>
    <r>
      <rPr>
        <b/>
        <sz val="12"/>
        <rFont val="Times New Roman"/>
        <family val="1"/>
      </rPr>
      <t xml:space="preserve">Показатель 1 </t>
    </r>
    <r>
      <rPr>
        <sz val="12"/>
        <rFont val="Times New Roman"/>
        <family val="1"/>
      </rPr>
      <t>«Количество объектов, на которых выполнены работы»</t>
    </r>
  </si>
  <si>
    <t>ед</t>
  </si>
  <si>
    <t>S</t>
  </si>
  <si>
    <r>
      <rPr>
        <b/>
        <sz val="12"/>
        <rFont val="Times New Roman"/>
        <family val="1"/>
      </rPr>
      <t xml:space="preserve">Мероприятие 1.008 </t>
    </r>
    <r>
      <rPr>
        <sz val="12"/>
        <rFont val="Times New Roman"/>
        <family val="1"/>
      </rPr>
      <t>«Проведение капитального ремонта объектов теплоэнергетических комплексов за счет средств бюджета Конаковского района»</t>
    </r>
  </si>
  <si>
    <r>
      <rPr>
        <b/>
        <sz val="12"/>
        <rFont val="Times New Roman"/>
        <family val="1"/>
      </rPr>
      <t xml:space="preserve">Мероприятие 1.009 </t>
    </r>
    <r>
      <rPr>
        <sz val="12"/>
        <rFont val="Times New Roman"/>
        <family val="1"/>
      </rPr>
      <t>"Софинансирование инвестиционных проектов развития системы газоснабжения с. Селихово"</t>
    </r>
  </si>
  <si>
    <t>3 044,151</t>
  </si>
  <si>
    <r>
      <rPr>
        <b/>
        <sz val="12"/>
        <rFont val="Times New Roman"/>
        <family val="1"/>
      </rPr>
      <t xml:space="preserve">Показатель 1 </t>
    </r>
    <r>
      <rPr>
        <sz val="12"/>
        <rFont val="Times New Roman"/>
        <family val="1"/>
      </rPr>
      <t>«Количество инвестиционных проектов»</t>
    </r>
  </si>
  <si>
    <t>шт.</t>
  </si>
  <si>
    <r>
      <rPr>
        <b/>
        <sz val="12"/>
        <rFont val="Times New Roman"/>
        <family val="1"/>
      </rPr>
      <t xml:space="preserve">Задача  2 </t>
    </r>
    <r>
      <rPr>
        <sz val="12"/>
        <rFont val="Times New Roman"/>
        <family val="1"/>
      </rPr>
      <t>«Повышение уровня благоустройства, обустройство инженерной инфраструктуры Конаковского района»</t>
    </r>
  </si>
  <si>
    <r>
      <rPr>
        <b/>
        <sz val="12"/>
        <rFont val="Times New Roman"/>
        <family val="1"/>
      </rPr>
      <t xml:space="preserve">Показатель 1 </t>
    </r>
    <r>
      <rPr>
        <sz val="12"/>
        <rFont val="Times New Roman"/>
        <family val="1"/>
      </rPr>
      <t>«Обеспечение бесперебойного функционирования объектов теплоснабжения и горячего водоснабжения, переданных МУП «РТС»  Конаковский муниципальный район Тверской области»</t>
    </r>
  </si>
  <si>
    <r>
      <rPr>
        <b/>
        <sz val="12"/>
        <rFont val="Times New Roman"/>
        <family val="1"/>
      </rPr>
      <t xml:space="preserve">Мероприятие  2.001 </t>
    </r>
    <r>
      <rPr>
        <sz val="12"/>
        <rFont val="Times New Roman"/>
        <family val="1"/>
      </rPr>
      <t>«Мероприятия по поддержке муниципальных унитарных предприятий Конаковского муниципального района »</t>
    </r>
  </si>
  <si>
    <r>
      <rPr>
        <b/>
        <sz val="12"/>
        <rFont val="Times New Roman"/>
        <family val="1"/>
      </rPr>
      <t xml:space="preserve">Показатель 1 </t>
    </r>
    <r>
      <rPr>
        <sz val="12"/>
        <rFont val="Times New Roman"/>
        <family val="1"/>
      </rPr>
      <t>«Отсутствие у МУП «РТС»  Конаковский муниципальный район Тверской области просроченной кредиторской задолженности »</t>
    </r>
  </si>
  <si>
    <r>
      <rPr>
        <b/>
        <sz val="12"/>
        <rFont val="Times New Roman"/>
        <family val="1"/>
      </rPr>
      <t xml:space="preserve">Мероприятие  2.002 </t>
    </r>
    <r>
      <rPr>
        <sz val="12"/>
        <rFont val="Times New Roman"/>
        <family val="1"/>
      </rPr>
      <t>«Система горячего водоснабжения с. Городня Конаковского района Тверской области»</t>
    </r>
  </si>
  <si>
    <r>
      <rPr>
        <b/>
        <sz val="12"/>
        <rFont val="Times New Roman"/>
        <family val="1"/>
      </rPr>
      <t xml:space="preserve">Показатель 1 </t>
    </r>
    <r>
      <rPr>
        <sz val="12"/>
        <rFont val="Times New Roman"/>
        <family val="1"/>
      </rPr>
      <t>«Количество объектов, подключенных к ГВС»</t>
    </r>
  </si>
  <si>
    <r>
      <rPr>
        <b/>
        <sz val="12"/>
        <rFont val="Times New Roman"/>
        <family val="1"/>
      </rPr>
      <t xml:space="preserve">Административное мероприятие 2.003 </t>
    </r>
    <r>
      <rPr>
        <sz val="12"/>
        <rFont val="Times New Roman"/>
        <family val="1"/>
      </rPr>
      <t>«Осуществление контроля за качеством выполнения работ по реконструкции системы теплоснабжения в с. Дмитрова Гора Дмитровогорского  сельского поселения»</t>
    </r>
  </si>
  <si>
    <r>
      <rPr>
        <b/>
        <sz val="12"/>
        <rFont val="Times New Roman"/>
        <family val="1"/>
      </rPr>
      <t xml:space="preserve">Мероприятие 2.004 </t>
    </r>
    <r>
      <rPr>
        <sz val="12"/>
        <rFont val="Times New Roman"/>
        <family val="1"/>
      </rPr>
      <t>«Модернизация объектов теплоэнергетических комплексов муниципальных образований Тверской области»</t>
    </r>
  </si>
  <si>
    <r>
      <rPr>
        <b/>
        <sz val="12"/>
        <rFont val="Times New Roman"/>
        <family val="1"/>
      </rPr>
      <t xml:space="preserve">Административное мероприятие 2.005 </t>
    </r>
    <r>
      <rPr>
        <sz val="12"/>
        <rFont val="Times New Roman"/>
        <family val="1"/>
      </rPr>
      <t>«Завершение проекта «Реконструкция системы теплоснабжения в с. Городня»»</t>
    </r>
  </si>
  <si>
    <r>
      <rPr>
        <b/>
        <sz val="12"/>
        <rFont val="Times New Roman"/>
        <family val="1"/>
      </rPr>
      <t xml:space="preserve">Мероприятие 2.006 </t>
    </r>
    <r>
      <rPr>
        <sz val="12"/>
        <rFont val="Times New Roman"/>
        <family val="1"/>
      </rPr>
      <t>«Выполнение работ по объектам теплоэнергетического комплекса                            с. Городня»</t>
    </r>
  </si>
  <si>
    <r>
      <rPr>
        <b/>
        <sz val="12"/>
        <rFont val="Times New Roman"/>
        <family val="1"/>
      </rPr>
      <t xml:space="preserve">Мероприятие 2.007 </t>
    </r>
    <r>
      <rPr>
        <sz val="12"/>
        <rFont val="Times New Roman"/>
        <family val="1"/>
      </rPr>
      <t>«Выполнение работ по объектам теплоэнергетического комплекса                            с. Селихово»</t>
    </r>
  </si>
  <si>
    <r>
      <rPr>
        <b/>
        <sz val="12"/>
        <rFont val="Times New Roman"/>
        <family val="1"/>
      </rPr>
      <t xml:space="preserve">Мероприятие 2.008 </t>
    </r>
    <r>
      <rPr>
        <sz val="12"/>
        <rFont val="Times New Roman"/>
        <family val="1"/>
      </rPr>
      <t>«Расходы на модернизацию объектов теплоэнергетических комплексов Конаковского района»</t>
    </r>
  </si>
  <si>
    <r>
      <rPr>
        <b/>
        <sz val="12"/>
        <rFont val="Times New Roman"/>
        <family val="1"/>
      </rPr>
      <t xml:space="preserve">Мероприятие 2.009 </t>
    </r>
    <r>
      <rPr>
        <sz val="12"/>
        <rFont val="Times New Roman"/>
        <family val="1"/>
      </rPr>
      <t>«Поставка автономной модульной теплогенераторной мощности по адресу: ул. Стадиона, 1/1, гп. п. Козлово Конаковский р-н, Тверская обл.»</t>
    </r>
  </si>
  <si>
    <r>
      <rPr>
        <b/>
        <sz val="12"/>
        <rFont val="Times New Roman"/>
        <family val="1"/>
      </rPr>
      <t xml:space="preserve">Показатель 1 </t>
    </r>
    <r>
      <rPr>
        <sz val="12"/>
        <rFont val="Times New Roman"/>
        <family val="1"/>
      </rPr>
      <t>«Количество объектов, на которые доставлено оборудование»</t>
    </r>
  </si>
  <si>
    <r>
      <rPr>
        <b/>
        <sz val="12"/>
        <rFont val="Times New Roman"/>
        <family val="1"/>
      </rPr>
      <t xml:space="preserve">Мероприятие  2.010 </t>
    </r>
    <r>
      <rPr>
        <sz val="12"/>
        <rFont val="Times New Roman"/>
        <family val="1"/>
      </rPr>
      <t>«Оплата взносов за капитальный ремонт жилых помещений, находящихся в собственности Конаковского муниципального района»</t>
    </r>
  </si>
  <si>
    <r>
      <rPr>
        <b/>
        <sz val="12"/>
        <rFont val="Times New Roman"/>
        <family val="1"/>
      </rPr>
      <t>Показатель 1  «</t>
    </r>
    <r>
      <rPr>
        <sz val="12"/>
        <rFont val="Times New Roman"/>
        <family val="1"/>
      </rPr>
      <t>Количество жилых помещений специализированного найма»</t>
    </r>
  </si>
  <si>
    <r>
      <rPr>
        <b/>
        <sz val="12"/>
        <rFont val="Times New Roman"/>
        <family val="1"/>
      </rPr>
      <t>Административное мероприятие 2.011</t>
    </r>
    <r>
      <rPr>
        <sz val="12"/>
        <rFont val="Times New Roman"/>
        <family val="1"/>
      </rPr>
      <t xml:space="preserve"> «Работа с обращениями граждан»</t>
    </r>
  </si>
  <si>
    <r>
      <rPr>
        <b/>
        <sz val="12"/>
        <rFont val="Times New Roman"/>
        <family val="1"/>
      </rPr>
      <t>Мероприятие 2.012</t>
    </r>
    <r>
      <rPr>
        <sz val="12"/>
        <rFont val="Times New Roman"/>
        <family val="1"/>
      </rPr>
      <t xml:space="preserve"> «Реконструкция системы теплоснабжения в с. Дмитрова Гора Конаковского района Тверской области»</t>
    </r>
  </si>
  <si>
    <t>L</t>
  </si>
  <si>
    <r>
      <rPr>
        <b/>
        <sz val="12"/>
        <rFont val=""/>
        <family val="1"/>
      </rPr>
      <t xml:space="preserve">Подпрограмма  2. </t>
    </r>
    <r>
      <rPr>
        <sz val="12"/>
        <rFont val="Times New Roman"/>
        <family val="1"/>
      </rPr>
      <t xml:space="preserve">«Комплексные кадастровые работы на территории Конаковского района Тверской области» </t>
    </r>
  </si>
  <si>
    <r>
      <rPr>
        <sz val="12"/>
        <rFont val=""/>
        <family val="1"/>
      </rPr>
      <t>З</t>
    </r>
    <r>
      <rPr>
        <b/>
        <sz val="12"/>
        <rFont val="Times New Roman"/>
        <family val="1"/>
      </rPr>
      <t>адача  1</t>
    </r>
    <r>
      <rPr>
        <sz val="12"/>
        <rFont val="Times New Roman"/>
        <family val="1"/>
      </rPr>
      <t xml:space="preserve"> «Наполнение Единого государственного реестра недвижимости сведениями об объектах недвижимости»</t>
    </r>
  </si>
  <si>
    <r>
      <rPr>
        <b/>
        <sz val="12"/>
        <color indexed="8"/>
        <rFont val="Times New Roman"/>
        <family val="1"/>
      </rPr>
      <t>Показатель 1</t>
    </r>
    <r>
      <rPr>
        <sz val="12"/>
        <color indexed="8"/>
        <rFont val="Times New Roman"/>
        <family val="1"/>
      </rPr>
      <t xml:space="preserve"> «Количество объектов недвижимости в кадастровых кварталах»</t>
    </r>
  </si>
  <si>
    <r>
      <rPr>
        <b/>
        <sz val="12"/>
        <rFont val=""/>
        <family val="1"/>
      </rPr>
      <t xml:space="preserve">Административное мероприятие 1.001 </t>
    </r>
    <r>
      <rPr>
        <sz val="12"/>
        <rFont val="Times New Roman"/>
        <family val="1"/>
      </rPr>
      <t>«Уведомление правообладателей объектов недвижимости о начале выполнения комплексных кадастровых работ»</t>
    </r>
  </si>
  <si>
    <r>
      <rPr>
        <b/>
        <sz val="12"/>
        <rFont val=""/>
        <family val="1"/>
      </rPr>
      <t xml:space="preserve">Мероприятие 1.001 </t>
    </r>
    <r>
      <rPr>
        <sz val="12"/>
        <rFont val="Times New Roman"/>
        <family val="1"/>
      </rPr>
      <t>«Проведение комплексных кадастровых работ в отношении объектов недвижимости, расположенных в кадастровых кварталах Конаковского муниципального района за счет средств, предоставленных из областного бюджета Тверской области»</t>
    </r>
  </si>
  <si>
    <r>
      <rPr>
        <b/>
        <sz val="12"/>
        <color indexed="8"/>
        <rFont val="Times New Roman"/>
        <family val="1"/>
      </rPr>
      <t>Показатель 1</t>
    </r>
    <r>
      <rPr>
        <sz val="12"/>
        <color indexed="8"/>
        <rFont val="Times New Roman"/>
        <family val="1"/>
      </rPr>
      <t xml:space="preserve"> «Уровень выполнения работ»</t>
    </r>
  </si>
  <si>
    <r>
      <rPr>
        <sz val="12"/>
        <rFont val=""/>
        <family val="1"/>
      </rPr>
      <t>З</t>
    </r>
    <r>
      <rPr>
        <b/>
        <sz val="12"/>
        <rFont val="Times New Roman"/>
        <family val="1"/>
      </rPr>
      <t>адача  2</t>
    </r>
    <r>
      <rPr>
        <sz val="12"/>
        <rFont val="Times New Roman"/>
        <family val="1"/>
      </rPr>
      <t xml:space="preserve"> «Внесение в Единый государственный реестр недвижимости сведений об объектах недвижимости, включенных в карты-планы территории»</t>
    </r>
  </si>
  <si>
    <r>
      <rPr>
        <b/>
        <sz val="12"/>
        <color indexed="8"/>
        <rFont val="Times New Roman"/>
        <family val="1"/>
      </rPr>
      <t>Показатель 1</t>
    </r>
    <r>
      <rPr>
        <sz val="12"/>
        <color indexed="8"/>
        <rFont val="Times New Roman"/>
        <family val="1"/>
      </rPr>
      <t xml:space="preserve"> «Количество объектов недвижимости в кадастровых кварталах, в отношении которых проведены комплексные кадастровые работы»</t>
    </r>
  </si>
  <si>
    <r>
      <rPr>
        <b/>
        <sz val="12"/>
        <rFont val=""/>
        <family val="1"/>
      </rPr>
      <t xml:space="preserve">Административное мероприятие 2.001 </t>
    </r>
    <r>
      <rPr>
        <sz val="12"/>
        <rFont val="Times New Roman"/>
        <family val="1"/>
      </rPr>
      <t>«Подготовка карты-плана территории, содержащей необходимые для внесения в ЕГРН сведения о земельных участках, зданиях, сооружениях, об объектах незавершенного строительства, расположенных в границах территории выполнения комплексных кадастровых работ»</t>
    </r>
  </si>
  <si>
    <r>
      <rPr>
        <b/>
        <sz val="12"/>
        <rFont val=""/>
        <family val="1"/>
      </rPr>
      <t xml:space="preserve">Административное мероприятие 2.002 </t>
    </r>
    <r>
      <rPr>
        <sz val="12"/>
        <rFont val="Times New Roman"/>
        <family val="1"/>
      </rPr>
      <t>«Представление карты-плана территории в орган регистрации прав»</t>
    </r>
  </si>
  <si>
    <r>
      <rPr>
        <b/>
        <sz val="12"/>
        <rFont val=""/>
        <family val="1"/>
      </rPr>
      <t xml:space="preserve">Административное мероприятие 2.003 </t>
    </r>
    <r>
      <rPr>
        <sz val="12"/>
        <rFont val="Times New Roman"/>
        <family val="1"/>
      </rPr>
      <t>«Обеспечить внесение сведений, содержащихся в картах-планах территории в ЕГРН»</t>
    </r>
  </si>
  <si>
    <t xml:space="preserve">                                                                                        «Приложение №1
к муниципальной программе
 "Управление имуществом и земельными ресурсами Конаковского муниципального округа Тверской области" на 2024 — 2028 годы"</t>
  </si>
  <si>
    <t>"Управление имуществом и земельными ресурсами Конаковского муниципального округа Тверской области" на 2024 — 2028 годы</t>
  </si>
  <si>
    <t xml:space="preserve">Главный администратор  (администратор) муниципальной  программы   - Комитет по управлению имуществом и земельным отношениям администрации Конаковского района </t>
  </si>
  <si>
    <t xml:space="preserve">Администраторы и  ответственные исполнители муниципальной программы: Комитет по управлению имуществом и земельным отношениям администрации Конаковского района </t>
  </si>
  <si>
    <t>2024  год</t>
  </si>
  <si>
    <t>2026 год</t>
  </si>
  <si>
    <t>2027 год</t>
  </si>
  <si>
    <t>2028 год</t>
  </si>
  <si>
    <r>
      <rPr>
        <b/>
        <sz val="12"/>
        <rFont val="Times New Roman"/>
        <family val="1"/>
      </rPr>
      <t>Цель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1</t>
    </r>
    <r>
      <rPr>
        <sz val="12"/>
        <rFont val="Times New Roman"/>
        <family val="1"/>
      </rPr>
      <t xml:space="preserve">. «Повышение качества и результативности управления муниципальным имуществом». </t>
    </r>
  </si>
  <si>
    <t>Показатель 1 «Размер доходов от использования и реализации имущества, находящегося в муниципальной собственности Конаковского муниципального округа»</t>
  </si>
  <si>
    <r>
      <rPr>
        <b/>
        <sz val="12"/>
        <rFont val="Times New Roman"/>
        <family val="1"/>
      </rPr>
      <t>Цель 2.</t>
    </r>
    <r>
      <rPr>
        <sz val="12"/>
        <rFont val="Times New Roman"/>
        <family val="1"/>
      </rPr>
      <t xml:space="preserve"> «</t>
    </r>
    <r>
      <rPr>
        <sz val="12"/>
        <color indexed="8"/>
        <rFont val="Times New Roman"/>
        <family val="1"/>
      </rPr>
      <t>Повышение качества и результативности управления земельными ресурсами</t>
    </r>
    <r>
      <rPr>
        <sz val="12"/>
        <rFont val="Times New Roman"/>
        <family val="1"/>
      </rPr>
      <t xml:space="preserve">». </t>
    </r>
  </si>
  <si>
    <t>Показатель 1 «Размер доходов от использования и продажи земельных участков, находящихся в муниципальной собственности»</t>
  </si>
  <si>
    <r>
      <rPr>
        <b/>
        <sz val="12"/>
        <rFont val="Times New Roman"/>
        <family val="1"/>
      </rPr>
      <t xml:space="preserve">Подпрограмма  1.  </t>
    </r>
    <r>
      <rPr>
        <sz val="12"/>
        <rFont val="Times New Roman"/>
        <family val="1"/>
      </rPr>
      <t xml:space="preserve">«Управление и распоряжение муниципальным имуществом Конаковского муниципального округа Тверской области» </t>
    </r>
  </si>
  <si>
    <r>
      <rPr>
        <sz val="12"/>
        <rFont val="Times New Roman"/>
        <family val="1"/>
      </rPr>
      <t>З</t>
    </r>
    <r>
      <rPr>
        <b/>
        <sz val="12"/>
        <rFont val="Times New Roman"/>
        <family val="1"/>
      </rPr>
      <t>адача  1</t>
    </r>
    <r>
      <rPr>
        <sz val="12"/>
        <rFont val="Times New Roman"/>
        <family val="1"/>
      </rPr>
      <t xml:space="preserve"> «Инвентаризация и содержание объектов муниципальной собственности»</t>
    </r>
  </si>
  <si>
    <r>
      <rPr>
        <b/>
        <sz val="12"/>
        <color indexed="8"/>
        <rFont val="Times New Roman"/>
        <family val="1"/>
      </rPr>
      <t xml:space="preserve">Показатель 1  </t>
    </r>
    <r>
      <rPr>
        <sz val="12"/>
        <color indexed="8"/>
        <rFont val="Times New Roman"/>
        <family val="1"/>
      </rPr>
      <t>«Количество проинвентаризированных и зарегистрированных объектов в муниципальную собственность в текущем году»</t>
    </r>
  </si>
  <si>
    <t>единиц</t>
  </si>
  <si>
    <r>
      <rPr>
        <b/>
        <sz val="12"/>
        <rFont val="Times New Roman"/>
        <family val="1"/>
      </rPr>
      <t xml:space="preserve">Административное мероприятие 1.001  </t>
    </r>
    <r>
      <rPr>
        <sz val="12"/>
        <rFont val="Times New Roman"/>
        <family val="1"/>
      </rPr>
      <t>«Выявление неиспользуемых или неэффективно используемых объектов муниципальной собственности»</t>
    </r>
  </si>
  <si>
    <r>
      <rPr>
        <b/>
        <sz val="12"/>
        <rFont val="Times New Roman"/>
        <family val="1"/>
      </rPr>
      <t xml:space="preserve">Мероприятие 1.001  </t>
    </r>
    <r>
      <rPr>
        <sz val="12"/>
        <rFont val="Times New Roman"/>
        <family val="1"/>
      </rPr>
      <t>«Расходы на изготовление технических планов и технических паспортов на объекты казны»</t>
    </r>
  </si>
  <si>
    <r>
      <rPr>
        <b/>
        <sz val="12"/>
        <rFont val="Times New Roman"/>
        <family val="1"/>
      </rPr>
      <t xml:space="preserve">Показатель 1 </t>
    </r>
    <r>
      <rPr>
        <sz val="12"/>
        <rFont val="Times New Roman"/>
        <family val="1"/>
      </rPr>
      <t>«Количество полученных технических планов и технических паспортов на объекты недвижимого имущества»</t>
    </r>
  </si>
  <si>
    <r>
      <rPr>
        <b/>
        <sz val="12"/>
        <rFont val="Times New Roman"/>
        <family val="1"/>
      </rPr>
      <t xml:space="preserve">Мероприятие 1.002 </t>
    </r>
    <r>
      <rPr>
        <sz val="12"/>
        <rFont val="Times New Roman"/>
        <family val="1"/>
      </rPr>
      <t>«Средства на уплату взносов на капитальный ремонт общего имущества в многоквартирных домах, муниципального нежилого фонда»</t>
    </r>
  </si>
  <si>
    <r>
      <rPr>
        <b/>
        <sz val="12"/>
        <rFont val="Times New Roman"/>
        <family val="1"/>
      </rPr>
      <t>Показатель 1</t>
    </r>
    <r>
      <rPr>
        <sz val="12"/>
        <rFont val="Times New Roman"/>
        <family val="1"/>
      </rPr>
      <t xml:space="preserve"> «Финансовое обеспечение затрат на уплату взносов на капитальный ремонт объектов недвижимого имущества»</t>
    </r>
  </si>
  <si>
    <r>
      <rPr>
        <b/>
        <sz val="12"/>
        <rFont val="Times New Roman"/>
        <family val="1"/>
      </rPr>
      <t xml:space="preserve">Мероприятие 1.003 </t>
    </r>
    <r>
      <rPr>
        <sz val="12"/>
        <rFont val="Times New Roman"/>
        <family val="1"/>
      </rPr>
      <t>«Содержание имущества казны»</t>
    </r>
  </si>
  <si>
    <r>
      <rPr>
        <b/>
        <sz val="12"/>
        <rFont val="Times New Roman"/>
        <family val="1"/>
      </rPr>
      <t>Показатель 1</t>
    </r>
    <r>
      <rPr>
        <sz val="12"/>
        <rFont val="Times New Roman"/>
        <family val="1"/>
      </rPr>
      <t xml:space="preserve"> « Финансовое обеспечение затрат на содержание имущества»</t>
    </r>
  </si>
  <si>
    <r>
      <rPr>
        <b/>
        <sz val="12"/>
        <rFont val="Times New Roman"/>
        <family val="1"/>
      </rPr>
      <t xml:space="preserve">Задача  2 </t>
    </r>
    <r>
      <rPr>
        <sz val="12"/>
        <rFont val="Times New Roman"/>
        <family val="1"/>
      </rPr>
      <t>«Повышение эффективности использования муниципального имущества»</t>
    </r>
  </si>
  <si>
    <r>
      <rPr>
        <b/>
        <sz val="12"/>
        <rFont val="Times New Roman"/>
        <family val="1"/>
      </rPr>
      <t xml:space="preserve">Показатель 1 </t>
    </r>
    <r>
      <rPr>
        <sz val="12"/>
        <rFont val="Times New Roman"/>
        <family val="1"/>
      </rPr>
      <t>«Количество объектов казны, переданных в аренду»</t>
    </r>
  </si>
  <si>
    <r>
      <rPr>
        <b/>
        <sz val="12"/>
        <rFont val="Times New Roman"/>
        <family val="1"/>
      </rPr>
      <t>Показатель 2</t>
    </r>
    <r>
      <rPr>
        <sz val="12"/>
        <rFont val="Times New Roman"/>
        <family val="1"/>
      </rPr>
      <t xml:space="preserve"> «Размер доходов от использования муниципального имущества»</t>
    </r>
  </si>
  <si>
    <r>
      <rPr>
        <b/>
        <sz val="12"/>
        <rFont val="Times New Roman"/>
        <family val="1"/>
      </rPr>
      <t xml:space="preserve">Мероприятие  2.001 </t>
    </r>
    <r>
      <rPr>
        <sz val="12"/>
        <rFont val="Times New Roman"/>
        <family val="1"/>
      </rPr>
      <t>«Расходы на определение рыночной стоимости арендной платы для проведения торгов и передачи в аренду»</t>
    </r>
  </si>
  <si>
    <r>
      <rPr>
        <b/>
        <sz val="12"/>
        <rFont val="Times New Roman"/>
        <family val="1"/>
      </rPr>
      <t xml:space="preserve">Показатель 1 </t>
    </r>
    <r>
      <rPr>
        <sz val="12"/>
        <rFont val="Times New Roman"/>
        <family val="1"/>
      </rPr>
      <t>«Количество договоров возмездного оказания оценочных услуг ежегодно»</t>
    </r>
  </si>
  <si>
    <r>
      <rPr>
        <b/>
        <sz val="12"/>
        <rFont val="Times New Roman"/>
        <family val="1"/>
      </rPr>
      <t>Административное мероприятие 2.001</t>
    </r>
    <r>
      <rPr>
        <sz val="12"/>
        <rFont val="Times New Roman"/>
        <family val="1"/>
      </rPr>
      <t xml:space="preserve"> "Проведение аукционов на право заключения договора аренды имущества"</t>
    </r>
  </si>
  <si>
    <r>
      <rPr>
        <b/>
        <sz val="12"/>
        <rFont val="Times New Roman"/>
        <family val="1"/>
      </rPr>
      <t xml:space="preserve">Административное мероприятие 2.002 </t>
    </r>
    <r>
      <rPr>
        <sz val="12"/>
        <rFont val="Times New Roman"/>
        <family val="1"/>
      </rPr>
      <t>«Мониторинг динамики дебиторской задолженности по поступлению дохода от аренды имущества и иных платежей»</t>
    </r>
  </si>
  <si>
    <r>
      <rPr>
        <b/>
        <sz val="12"/>
        <rFont val="Times New Roman"/>
        <family val="1"/>
      </rPr>
      <t xml:space="preserve">Показатель 1 </t>
    </r>
    <r>
      <rPr>
        <sz val="12"/>
        <rFont val="Times New Roman"/>
        <family val="1"/>
      </rPr>
      <t>«Количество проведенных инвентаризаций в текущем году»</t>
    </r>
  </si>
  <si>
    <r>
      <rPr>
        <b/>
        <sz val="12"/>
        <rFont val="Times New Roman"/>
        <family val="1"/>
      </rPr>
      <t xml:space="preserve">Административное мероприятие 2.003 </t>
    </r>
    <r>
      <rPr>
        <sz val="12"/>
        <rFont val="Times New Roman"/>
        <family val="1"/>
      </rPr>
      <t>«Проведение претензионно-исковой работы в целях погашения задолженности по арендным платежам»</t>
    </r>
  </si>
  <si>
    <r>
      <rPr>
        <b/>
        <sz val="12"/>
        <rFont val="Times New Roman"/>
        <family val="1"/>
      </rPr>
      <t>Задача  3</t>
    </r>
    <r>
      <rPr>
        <sz val="12"/>
        <rFont val="Times New Roman"/>
        <family val="1"/>
      </rPr>
      <t xml:space="preserve"> "Оказание имущественной поддержки субъектам малого и среднего предпринимательства, организациям, образующим инфраструктуру поддержки субъектов малого и среднего предпринимательства"</t>
    </r>
  </si>
  <si>
    <t>тыс. рублей</t>
  </si>
  <si>
    <r>
      <rPr>
        <b/>
        <sz val="12"/>
        <color indexed="8"/>
        <rFont val="Times New Roman"/>
        <family val="1"/>
      </rPr>
      <t>Показатель 1</t>
    </r>
    <r>
      <rPr>
        <sz val="12"/>
        <color indexed="8"/>
        <rFont val="Times New Roman"/>
        <family val="1"/>
      </rPr>
      <t xml:space="preserve"> "Количество объектов муниципального имущества, свободного от прав третьих лиц внесенного в перечень"</t>
    </r>
  </si>
  <si>
    <r>
      <rPr>
        <b/>
        <sz val="12"/>
        <color indexed="8"/>
        <rFont val="Times New Roman"/>
        <family val="1"/>
      </rPr>
      <t xml:space="preserve">Административное мероприятие     3.001  </t>
    </r>
    <r>
      <rPr>
        <sz val="12"/>
        <color indexed="8"/>
        <rFont val="Times New Roman"/>
        <family val="1"/>
      </rPr>
      <t>"Оказание имущественной поддержки субъектам малого и среднего предпринимательства"</t>
    </r>
  </si>
  <si>
    <t>да-1/
нет-0</t>
  </si>
  <si>
    <r>
      <rPr>
        <b/>
        <sz val="12"/>
        <rFont val="Times New Roman"/>
        <family val="1"/>
      </rPr>
      <t>Административное мероприятие   3.002</t>
    </r>
    <r>
      <rPr>
        <sz val="12"/>
        <rFont val="Times New Roman"/>
        <family val="1"/>
      </rPr>
      <t xml:space="preserve"> "Ведение перечня муниципального имущества, свободного от прав третьих лиц"</t>
    </r>
  </si>
  <si>
    <r>
      <rPr>
        <b/>
        <sz val="12"/>
        <rFont val="Times New Roman"/>
        <family val="1"/>
      </rPr>
      <t xml:space="preserve">Подпрограмма  2.  </t>
    </r>
    <r>
      <rPr>
        <sz val="12"/>
        <rFont val="Times New Roman"/>
        <family val="1"/>
      </rPr>
      <t xml:space="preserve">«Управление и распоряжение земельными ресурсами Конаковского муниципального округа Тверской области» </t>
    </r>
  </si>
  <si>
    <r>
      <rPr>
        <b/>
        <sz val="12"/>
        <color indexed="8"/>
        <rFont val="Times New Roman"/>
        <family val="1"/>
      </rPr>
      <t>Задача 1</t>
    </r>
    <r>
      <rPr>
        <sz val="12"/>
        <color indexed="8"/>
        <rFont val=""/>
        <family val="1"/>
      </rPr>
      <t xml:space="preserve"> «Формирование и предоставление земельных участков в собственность бесплатно гражданам, имеющим трех и более детей, проживающих на территории Конаковского муниципального округа"</t>
    </r>
  </si>
  <si>
    <r>
      <rPr>
        <b/>
        <sz val="12"/>
        <rFont val="Times New Roman"/>
        <family val="1"/>
      </rPr>
      <t>Показатель 1</t>
    </r>
    <r>
      <rPr>
        <sz val="12"/>
        <rFont val="Times New Roman"/>
        <family val="1"/>
      </rPr>
      <t xml:space="preserve">  «Количество земельных участков предоставленных многодетным семьям»</t>
    </r>
  </si>
  <si>
    <r>
      <rPr>
        <b/>
        <sz val="12"/>
        <rFont val="Times New Roman"/>
        <family val="1"/>
      </rPr>
      <t>Административное мероприятие 1.001</t>
    </r>
    <r>
      <rPr>
        <sz val="12"/>
        <rFont val="Times New Roman"/>
        <family val="1"/>
      </rPr>
      <t xml:space="preserve"> «Постановка на учет граждан, имеющих трех и более детей, обратившихся с заявлением для предоставления в собственность бесплатно земельных участков»</t>
    </r>
  </si>
  <si>
    <r>
      <rPr>
        <b/>
        <sz val="12"/>
        <rFont val="Times New Roman"/>
        <family val="1"/>
      </rPr>
      <t xml:space="preserve">Показатель 1 </t>
    </r>
    <r>
      <rPr>
        <sz val="12"/>
        <rFont val="Times New Roman"/>
        <family val="1"/>
      </rPr>
      <t>«Количество постановлений о постановке на учет граждан, имеющих трех и более детей»</t>
    </r>
  </si>
  <si>
    <r>
      <rPr>
        <b/>
        <sz val="12"/>
        <rFont val="Times New Roman"/>
        <family val="1"/>
      </rPr>
      <t>Мероприятие 1.001</t>
    </r>
    <r>
      <rPr>
        <sz val="12"/>
        <rFont val="Times New Roman"/>
        <family val="1"/>
      </rPr>
      <t xml:space="preserve"> «Формирование земельных участков для предоставления бесплатно гражданам, имеющим трех и более детей»</t>
    </r>
  </si>
  <si>
    <r>
      <rPr>
        <b/>
        <sz val="12"/>
        <rFont val="Times New Roman"/>
        <family val="1"/>
      </rPr>
      <t xml:space="preserve">Показатель 1 </t>
    </r>
    <r>
      <rPr>
        <sz val="12"/>
        <rFont val="Times New Roman"/>
        <family val="1"/>
      </rPr>
      <t>«Количество земельных участков сформировано»</t>
    </r>
  </si>
  <si>
    <r>
      <rPr>
        <b/>
        <sz val="12"/>
        <rFont val="Times New Roman"/>
        <family val="1"/>
      </rPr>
      <t>Задача 2.</t>
    </r>
    <r>
      <rPr>
        <b/>
        <sz val="12"/>
        <rFont val=""/>
        <family val="1"/>
      </rPr>
      <t xml:space="preserve"> </t>
    </r>
    <r>
      <rPr>
        <sz val="12"/>
        <rFont val="Times New Roman"/>
        <family val="1"/>
      </rPr>
      <t xml:space="preserve">«Повышение эффективности использования земельных участков, находящихся в муниципальной собственности» </t>
    </r>
  </si>
  <si>
    <r>
      <rPr>
        <b/>
        <sz val="12"/>
        <rFont val="Times New Roman"/>
        <family val="1"/>
      </rPr>
      <t xml:space="preserve">Показатель 1 </t>
    </r>
    <r>
      <rPr>
        <sz val="12"/>
        <rFont val="Times New Roman"/>
        <family val="1"/>
      </rPr>
      <t>«Общая площадь земельных участков, находящихся в муниципальной собственности»</t>
    </r>
  </si>
  <si>
    <t>га</t>
  </si>
  <si>
    <r>
      <rPr>
        <b/>
        <sz val="12"/>
        <rFont val="Times New Roman"/>
        <family val="1"/>
      </rPr>
      <t>Показатель 2</t>
    </r>
    <r>
      <rPr>
        <sz val="12"/>
        <rFont val="Times New Roman"/>
        <family val="1"/>
      </rPr>
      <t xml:space="preserve"> «Размер доходов от использования земельных участков, находящихся в муниципальной собственности»</t>
    </r>
  </si>
  <si>
    <r>
      <rPr>
        <b/>
        <sz val="12"/>
        <rFont val="Times New Roman"/>
        <family val="1"/>
      </rPr>
      <t>Мероприятие 2.001</t>
    </r>
    <r>
      <rPr>
        <sz val="12"/>
        <rFont val="Times New Roman"/>
        <family val="1"/>
      </rPr>
      <t xml:space="preserve"> «Расходы на осуществление работ по образованию земельных участков»</t>
    </r>
  </si>
  <si>
    <r>
      <rPr>
        <b/>
        <sz val="12"/>
        <color indexed="8"/>
        <rFont val="Times New Roman"/>
        <family val="1"/>
      </rPr>
      <t>Показатель 1</t>
    </r>
    <r>
      <rPr>
        <sz val="12"/>
        <color indexed="8"/>
        <rFont val="Times New Roman"/>
        <family val="1"/>
      </rPr>
      <t xml:space="preserve"> «Количество земельных участков, в отношении которых проведены кадастровые работы»</t>
    </r>
  </si>
  <si>
    <r>
      <rPr>
        <b/>
        <sz val="12"/>
        <rFont val="Times New Roman"/>
        <family val="1"/>
      </rPr>
      <t>Административное мероприятие 2.001</t>
    </r>
    <r>
      <rPr>
        <sz val="12"/>
        <rFont val="Times New Roman"/>
        <family val="1"/>
      </rPr>
      <t xml:space="preserve"> «Контроль за своевременностью поступления в бюджет Конаковского муниципального округа арендной платы и иных платежей»</t>
    </r>
  </si>
  <si>
    <r>
      <rPr>
        <b/>
        <sz val="12"/>
        <rFont val="Times New Roman"/>
        <family val="1"/>
      </rPr>
      <t xml:space="preserve">Показатель 1 </t>
    </r>
    <r>
      <rPr>
        <sz val="12"/>
        <rFont val="Times New Roman"/>
        <family val="1"/>
      </rPr>
      <t>«Размер доходов от использования и реализации земельных участков»</t>
    </r>
  </si>
  <si>
    <r>
      <rPr>
        <b/>
        <sz val="12"/>
        <rFont val="Times New Roman"/>
        <family val="1"/>
      </rPr>
      <t xml:space="preserve">Административное мероприятие 2.002 </t>
    </r>
    <r>
      <rPr>
        <sz val="12"/>
        <rFont val="Times New Roman"/>
        <family val="1"/>
      </rPr>
      <t>«Мониторинг динамики дебиторской задолженности по поступлению дохода от аренды земельных участков и иных платежей»</t>
    </r>
  </si>
  <si>
    <r>
      <rPr>
        <b/>
        <sz val="12"/>
        <rFont val="Times New Roman"/>
        <family val="1"/>
      </rPr>
      <t xml:space="preserve">Административное мероприятие 2.003 </t>
    </r>
    <r>
      <rPr>
        <sz val="12"/>
        <rFont val="Times New Roman"/>
        <family val="1"/>
      </rPr>
      <t>«Проведение претензионно-исковой работы в целях погашения задолженности по арендным платежам за земельные участки»</t>
    </r>
  </si>
  <si>
    <r>
      <rPr>
        <b/>
        <sz val="12"/>
        <rFont val="Times New Roman"/>
        <family val="1"/>
      </rPr>
      <t>Задача 3.</t>
    </r>
    <r>
      <rPr>
        <b/>
        <sz val="12"/>
        <rFont val=""/>
        <family val="1"/>
      </rPr>
      <t xml:space="preserve"> </t>
    </r>
    <r>
      <rPr>
        <sz val="12"/>
        <rFont val="Times New Roman"/>
        <family val="1"/>
      </rPr>
      <t xml:space="preserve">«Проведение комплексных кадастровых работ на территории Конаковского муниципального округа» </t>
    </r>
  </si>
  <si>
    <r>
      <rPr>
        <b/>
        <sz val="12"/>
        <rFont val="Times New Roman"/>
        <family val="1"/>
      </rPr>
      <t xml:space="preserve">Административное мероприятие 3.001 </t>
    </r>
    <r>
      <rPr>
        <sz val="12"/>
        <rFont val="Times New Roman"/>
        <family val="1"/>
      </rPr>
      <t>«Уведомление правообладателей объектов недвижимости о начале выполнения комплексных кадастровых работ»</t>
    </r>
  </si>
  <si>
    <r>
      <rPr>
        <b/>
        <sz val="12"/>
        <rFont val="Times New Roman"/>
        <family val="1"/>
      </rPr>
      <t>Мероприятие 3.001</t>
    </r>
    <r>
      <rPr>
        <sz val="12"/>
        <rFont val="Times New Roman"/>
        <family val="1"/>
      </rPr>
      <t xml:space="preserve"> «Проведение комплексных кадастровых работ»</t>
    </r>
  </si>
  <si>
    <r>
      <rPr>
        <b/>
        <sz val="12"/>
        <rFont val="Times New Roman"/>
        <family val="1"/>
      </rPr>
      <t xml:space="preserve">Административное мероприятие 3.002 </t>
    </r>
    <r>
      <rPr>
        <sz val="12"/>
        <rFont val="Times New Roman"/>
        <family val="1"/>
      </rPr>
      <t>«Подготовка карты-плана территории и представление данных в орган регистрации прав»</t>
    </r>
  </si>
  <si>
    <r>
      <rPr>
        <b/>
        <sz val="12"/>
        <rFont val="Times New Roman"/>
        <family val="1"/>
      </rPr>
      <t xml:space="preserve">Показатель 1 </t>
    </r>
    <r>
      <rPr>
        <sz val="12"/>
        <rFont val="Times New Roman"/>
        <family val="1"/>
      </rPr>
      <t>«Количество сведений, содержащихся в картах-планах территории, внесенных в ЕГРН»</t>
    </r>
  </si>
  <si>
    <r>
      <rPr>
        <b/>
        <sz val="12"/>
        <rFont val="Times New Roman"/>
        <family val="1"/>
      </rPr>
      <t xml:space="preserve">Задача  4.  </t>
    </r>
    <r>
      <rPr>
        <sz val="12"/>
        <rFont val="Times New Roman"/>
        <family val="1"/>
      </rPr>
      <t xml:space="preserve">«Эффективное вовлечение в оборот земель сельскохозяйственного назначения Конаковского муниципального округа» </t>
    </r>
  </si>
  <si>
    <r>
      <rPr>
        <b/>
        <sz val="12"/>
        <color indexed="8"/>
        <rFont val="Times New Roman"/>
        <family val="1"/>
      </rPr>
      <t>Показатель 1</t>
    </r>
    <r>
      <rPr>
        <sz val="12"/>
        <color indexed="8"/>
        <rFont val="Times New Roman"/>
        <family val="1"/>
      </rPr>
      <t xml:space="preserve"> «Площадь земель сельскохозяйственного назначения, в отношении которых планируется проведение кадастровых работ»</t>
    </r>
  </si>
  <si>
    <r>
      <rPr>
        <b/>
        <sz val="12"/>
        <rFont val="Times New Roman"/>
        <family val="1"/>
      </rPr>
      <t xml:space="preserve">Административное мероприятие 4.001 </t>
    </r>
    <r>
      <rPr>
        <sz val="12"/>
        <rFont val="Times New Roman"/>
        <family val="1"/>
      </rPr>
      <t>«Подготовка схем границ земельных участков на кадастровом плане территории»</t>
    </r>
  </si>
  <si>
    <t>да-1/нет-0</t>
  </si>
  <si>
    <r>
      <rPr>
        <b/>
        <sz val="12"/>
        <rFont val="Times New Roman"/>
        <family val="1"/>
      </rPr>
      <t xml:space="preserve">Мероприятие 4.001 </t>
    </r>
    <r>
      <rPr>
        <sz val="12"/>
        <rFont val="Times New Roman"/>
        <family val="1"/>
      </rPr>
      <t>«Проведение кадастровых работ в отношении земельных участков из состава земель сельскохозяйственного назначения»</t>
    </r>
  </si>
  <si>
    <r>
      <rPr>
        <b/>
        <sz val="12"/>
        <color indexed="8"/>
        <rFont val="Times New Roman"/>
        <family val="1"/>
      </rPr>
      <t>Показатель 1</t>
    </r>
    <r>
      <rPr>
        <sz val="12"/>
        <color indexed="8"/>
        <rFont val="Times New Roman"/>
        <family val="1"/>
      </rPr>
      <t xml:space="preserve"> «Площадь земель сельскохозяйственного назначения, в отношении которых осуществлен государственный кадастровый учет»</t>
    </r>
  </si>
  <si>
    <t>Обеспечивающая подпрограмма</t>
  </si>
  <si>
    <r>
      <rPr>
        <b/>
        <sz val="12"/>
        <color indexed="8"/>
        <rFont val="Times New Roman"/>
        <family val="1"/>
      </rPr>
      <t>Задача 1.</t>
    </r>
    <r>
      <rPr>
        <sz val="12"/>
        <color indexed="8"/>
        <rFont val="Times New Roman"/>
        <family val="1"/>
      </rPr>
      <t xml:space="preserve"> «Обеспечение деятельности Главного администратора  (администратора) муниципальной  программы»</t>
    </r>
  </si>
  <si>
    <r>
      <rPr>
        <b/>
        <sz val="12"/>
        <color indexed="8"/>
        <rFont val="Times New Roman"/>
        <family val="1"/>
      </rPr>
      <t>Показатель 1</t>
    </r>
    <r>
      <rPr>
        <sz val="12"/>
        <color indexed="8"/>
        <rFont val="Times New Roman"/>
        <family val="1"/>
      </rPr>
      <t xml:space="preserve"> «Уровень финансового обеспечения деятельности Главного администратора  (администратора) муниципальной  программы»</t>
    </r>
  </si>
  <si>
    <r>
      <rPr>
        <b/>
        <sz val="12"/>
        <rFont val="Times New Roman"/>
        <family val="1"/>
      </rPr>
      <t xml:space="preserve">Мероприятие 3.001 </t>
    </r>
    <r>
      <rPr>
        <sz val="12"/>
        <rFont val="Times New Roman"/>
        <family val="1"/>
      </rPr>
      <t>«Обеспечение деятельности работников иных самостоятельных структурных подразделений Администрации Конаковского муниципального округа»</t>
    </r>
  </si>
  <si>
    <r>
      <rPr>
        <b/>
        <sz val="12"/>
        <rFont val="Times New Roman"/>
        <family val="1"/>
      </rPr>
      <t xml:space="preserve">Мероприятие 3.002 </t>
    </r>
    <r>
      <rPr>
        <sz val="12"/>
        <rFont val="Times New Roman"/>
        <family val="1"/>
      </rPr>
      <t>«Обеспечение деятельности работников иных самостоятельных структурных подразделений Администрации Конаковского муниципального округа, не являющихся муниципальными служащими»</t>
    </r>
  </si>
  <si>
    <r>
      <rPr>
        <b/>
        <sz val="12"/>
        <color indexed="8"/>
        <rFont val="Times New Roman"/>
        <family val="1"/>
      </rPr>
      <t xml:space="preserve">Показатель 1  </t>
    </r>
    <r>
      <rPr>
        <sz val="12"/>
        <color indexed="8"/>
        <rFont val="Times New Roman"/>
        <family val="1"/>
      </rPr>
      <t>«Количество проинвентаризированных и зарегистрированных объектов в муниципальную собственность Конаковского муниципального округа Тверской области в текущем году»</t>
    </r>
  </si>
  <si>
    <r>
      <rPr>
        <b/>
        <sz val="12"/>
        <rFont val="Times New Roman"/>
        <family val="1"/>
      </rPr>
      <t xml:space="preserve">Административное мероприятие 1.001  </t>
    </r>
    <r>
      <rPr>
        <sz val="12"/>
        <rFont val="Times New Roman"/>
        <family val="1"/>
      </rPr>
      <t xml:space="preserve">«Выявление неиспользуемых или неэффективно используемых объектов муниципальной собственности»
</t>
    </r>
    <r>
      <rPr>
        <sz val="12"/>
        <color indexed="8"/>
        <rFont val="Times New Roman"/>
        <family val="1"/>
      </rPr>
      <t xml:space="preserve">
</t>
    </r>
  </si>
  <si>
    <r>
      <rPr>
        <b/>
        <sz val="12"/>
        <rFont val="Times New Roman"/>
        <family val="1"/>
      </rPr>
      <t xml:space="preserve">Мероприятие 1.001 </t>
    </r>
    <r>
      <rPr>
        <sz val="12"/>
        <rFont val="Times New Roman"/>
        <family val="1"/>
      </rPr>
      <t>«Расходы на мероприятия по принятию/ отчуждению имущества в муниципальную собственность»</t>
    </r>
  </si>
  <si>
    <r>
      <rPr>
        <b/>
        <sz val="12"/>
        <color indexed="8"/>
        <rFont val="Times New Roman"/>
        <family val="1"/>
      </rPr>
      <t>Показатель 1</t>
    </r>
    <r>
      <rPr>
        <sz val="12"/>
        <color indexed="8"/>
        <rFont val="Times New Roman"/>
        <family val="1"/>
      </rPr>
      <t xml:space="preserve"> «Количество выявленных неиспользуемых и неэффективно используемых объектов муниципальной собственности» </t>
    </r>
  </si>
  <si>
    <r>
      <rPr>
        <b/>
        <sz val="12"/>
        <rFont val="Times New Roman"/>
        <family val="1"/>
      </rPr>
      <t xml:space="preserve">Мероприятие 1.002  </t>
    </r>
    <r>
      <rPr>
        <sz val="12"/>
        <rFont val="Times New Roman"/>
        <family val="1"/>
      </rPr>
      <t>«Расходы на изготовление технических планов и технических паспортов на объекты казны»</t>
    </r>
  </si>
  <si>
    <r>
      <rPr>
        <b/>
        <sz val="12"/>
        <rFont val="Times New Roman"/>
        <family val="1"/>
      </rPr>
      <t xml:space="preserve">Мероприятие 1.003 </t>
    </r>
    <r>
      <rPr>
        <sz val="12"/>
        <rFont val="Times New Roman"/>
        <family val="1"/>
      </rPr>
      <t>«Средства на уплату взносов на капитальный ремонт общего имущества в многоквартирных домах, муниципального нежилого фонда»</t>
    </r>
  </si>
  <si>
    <r>
      <rPr>
        <b/>
        <sz val="12"/>
        <rFont val="Times New Roman"/>
        <family val="1"/>
      </rPr>
      <t>Показатель 1</t>
    </r>
    <r>
      <rPr>
        <sz val="12"/>
        <rFont val="Times New Roman"/>
        <family val="1"/>
      </rPr>
      <t xml:space="preserve"> «Удельный показатель по оплате взносов на капитальный ремонт объектов недвижимого имущества»</t>
    </r>
  </si>
  <si>
    <r>
      <rPr>
        <b/>
        <sz val="12"/>
        <rFont val="Times New Roman"/>
        <family val="1"/>
      </rPr>
      <t xml:space="preserve">Мероприятие 1.004 </t>
    </r>
    <r>
      <rPr>
        <sz val="12"/>
        <rFont val="Times New Roman"/>
        <family val="1"/>
      </rPr>
      <t>«Содержание имущества казны»</t>
    </r>
  </si>
  <si>
    <r>
      <rPr>
        <b/>
        <sz val="12"/>
        <rFont val="Times New Roman"/>
        <family val="1"/>
      </rPr>
      <t>Показатель 1</t>
    </r>
    <r>
      <rPr>
        <sz val="12"/>
        <rFont val="Times New Roman"/>
        <family val="1"/>
      </rPr>
      <t xml:space="preserve"> « Удельный показатель затрат по содержанию имущества»</t>
    </r>
  </si>
  <si>
    <r>
      <rPr>
        <b/>
        <sz val="12"/>
        <rFont val="Times New Roman"/>
        <family val="1"/>
      </rPr>
      <t xml:space="preserve">Задача  2 </t>
    </r>
    <r>
      <rPr>
        <sz val="12"/>
        <rFont val="Times New Roman"/>
        <family val="1"/>
      </rPr>
      <t>«Предоставление имущества казны в аренду и контроль за своевременностью внесения в бюджет Конаковского муниципального округа Тверской области арендной платы и иных платежей, предусмотренных договорами аренды»</t>
    </r>
  </si>
  <si>
    <r>
      <rPr>
        <b/>
        <sz val="12"/>
        <rFont val="Times New Roman"/>
        <family val="1"/>
      </rPr>
      <t xml:space="preserve">Показатель 1 </t>
    </r>
    <r>
      <rPr>
        <sz val="12"/>
        <rFont val="Times New Roman"/>
        <family val="1"/>
      </rPr>
      <t>«Количество проведенных аукционов»</t>
    </r>
  </si>
  <si>
    <r>
      <rPr>
        <b/>
        <sz val="12"/>
        <rFont val="Times New Roman"/>
        <family val="1"/>
      </rPr>
      <t xml:space="preserve">Показатель 1 </t>
    </r>
    <r>
      <rPr>
        <sz val="12"/>
        <rFont val="Times New Roman"/>
        <family val="1"/>
      </rPr>
      <t>«Количество договоров возмездного оказания оценочных услуг»</t>
    </r>
  </si>
  <si>
    <r>
      <rPr>
        <b/>
        <sz val="12"/>
        <rFont val="Times New Roman"/>
        <family val="1"/>
      </rPr>
      <t xml:space="preserve">Показатель 1 </t>
    </r>
    <r>
      <rPr>
        <sz val="12"/>
        <rFont val="Times New Roman"/>
        <family val="1"/>
      </rPr>
      <t>«Количество подготовленных и отправленных претензий и исковых заявлений»</t>
    </r>
  </si>
  <si>
    <r>
      <rPr>
        <b/>
        <sz val="12"/>
        <color indexed="8"/>
        <rFont val=""/>
        <family val="1"/>
      </rPr>
      <t>Задача 1</t>
    </r>
    <r>
      <rPr>
        <sz val="12"/>
        <color indexed="8"/>
        <rFont val=""/>
        <family val="1"/>
      </rPr>
      <t xml:space="preserve"> «Формирование и предоставление земельных участков в собственность бесплатно гражданам, имеющим трех и более детей, проживающих на территории Конаковского муниципального округа Тверской области, исполнение Закона Тверской области от 07.12.2011 г. N 75-ЗО "О бесплатном предоставлении гражданам, имеющим трех и более детей, земельных участков на территории Тверской области"</t>
    </r>
  </si>
  <si>
    <r>
      <rPr>
        <b/>
        <sz val="12"/>
        <rFont val="Times New Roman"/>
        <family val="1"/>
      </rPr>
      <t>Показатель 1</t>
    </r>
    <r>
      <rPr>
        <sz val="12"/>
        <rFont val="Times New Roman"/>
        <family val="1"/>
      </rPr>
      <t xml:space="preserve">  «Обеспечение многодетных семей земельными участками»</t>
    </r>
  </si>
  <si>
    <r>
      <rPr>
        <b/>
        <sz val="12"/>
        <rFont val="Times New Roman"/>
        <family val="1"/>
      </rPr>
      <t xml:space="preserve">Показатель 1 </t>
    </r>
    <r>
      <rPr>
        <sz val="12"/>
        <rFont val="Times New Roman"/>
        <family val="1"/>
      </rPr>
      <t>«Количество земельных участков»</t>
    </r>
  </si>
  <si>
    <r>
      <rPr>
        <b/>
        <sz val="12"/>
        <rFont val=""/>
        <family val="1"/>
      </rPr>
      <t xml:space="preserve">Задача  2. </t>
    </r>
    <r>
      <rPr>
        <sz val="12"/>
        <rFont val="Times New Roman"/>
        <family val="1"/>
      </rPr>
      <t xml:space="preserve">«Повышение эффективности использования земельных участков, находящихся в муниципальной собственности» </t>
    </r>
  </si>
  <si>
    <r>
      <rPr>
        <b/>
        <sz val="12"/>
        <rFont val="Times New Roman"/>
        <family val="1"/>
      </rPr>
      <t xml:space="preserve">Показатель 1 </t>
    </r>
    <r>
      <rPr>
        <sz val="12"/>
        <rFont val="Times New Roman"/>
        <family val="1"/>
      </rPr>
      <t>«Общая площадь земельных участков, находящихся в собственности Конаковского муниципального округа Тверской области»</t>
    </r>
  </si>
  <si>
    <r>
      <rPr>
        <b/>
        <sz val="12"/>
        <rFont val="Times New Roman"/>
        <family val="1"/>
      </rPr>
      <t>Мероприятие 2.001</t>
    </r>
    <r>
      <rPr>
        <sz val="12"/>
        <rFont val="Times New Roman"/>
        <family val="1"/>
      </rPr>
      <t xml:space="preserve"> «Контроль за своевременностью поступления в бюджет Конаковского муниципального округа Тверской области арендной платы и иных платежей, предусмотренных договорами аренды земельных участков»</t>
    </r>
  </si>
  <si>
    <r>
      <rPr>
        <b/>
        <sz val="12"/>
        <rFont val="Times New Roman"/>
        <family val="1"/>
      </rPr>
      <t xml:space="preserve">Показатель 1 </t>
    </r>
    <r>
      <rPr>
        <sz val="12"/>
        <rFont val="Times New Roman"/>
        <family val="1"/>
      </rPr>
      <t>«Размер доходов от использования и реализации земельных участков Конаковского муниципального округа Тверской области»</t>
    </r>
  </si>
  <si>
    <r>
      <rPr>
        <b/>
        <sz val="12"/>
        <rFont val="Times New Roman"/>
        <family val="1"/>
      </rPr>
      <t xml:space="preserve">Административное мероприятие 2.001 </t>
    </r>
    <r>
      <rPr>
        <sz val="12"/>
        <rFont val="Times New Roman"/>
        <family val="1"/>
      </rPr>
      <t>«Мониторинг динамики дебиторской задолженности по поступлению дохода от аренды земельных участков и иных платежей»</t>
    </r>
  </si>
  <si>
    <r>
      <rPr>
        <b/>
        <sz val="12"/>
        <rFont val="Times New Roman"/>
        <family val="1"/>
      </rPr>
      <t xml:space="preserve">Административное мероприятие  2.002 </t>
    </r>
    <r>
      <rPr>
        <sz val="12"/>
        <rFont val="Times New Roman"/>
        <family val="1"/>
      </rPr>
      <t>«Проведение претензионно-исковой работы в целях погашения задолженности по арендным платежам за земельные участки»</t>
    </r>
  </si>
  <si>
    <r>
      <rPr>
        <b/>
        <sz val="12"/>
        <rFont val=""/>
        <family val="1"/>
      </rPr>
      <t xml:space="preserve">Задача  3. </t>
    </r>
    <r>
      <rPr>
        <sz val="12"/>
        <rFont val="Times New Roman"/>
        <family val="1"/>
      </rPr>
      <t xml:space="preserve">«Проведение комплексных кадастровых работ на территории Конаковского муниципального округа Тверской области» </t>
    </r>
  </si>
  <si>
    <t>2024 или 2028</t>
  </si>
  <si>
    <r>
      <rPr>
        <b/>
        <sz val="12"/>
        <rFont val="Times New Roman"/>
        <family val="1"/>
      </rPr>
      <t xml:space="preserve">Административное мероприятие 3.002 </t>
    </r>
    <r>
      <rPr>
        <sz val="12"/>
        <rFont val="Times New Roman"/>
        <family val="1"/>
      </rPr>
      <t>«Подготовка карты-плана территории, содержащей необходимые сведения о земельных участках, зданиях, сооружениях, об объектах незавершенного строительства, и последующее представление данных в орган регистрации прав»</t>
    </r>
  </si>
  <si>
    <r>
      <rPr>
        <b/>
        <sz val="12"/>
        <rFont val="Times New Roman"/>
        <family val="1"/>
      </rPr>
      <t xml:space="preserve">Задача  4.  </t>
    </r>
    <r>
      <rPr>
        <sz val="12"/>
        <rFont val="Times New Roman"/>
        <family val="1"/>
      </rPr>
      <t xml:space="preserve">«Эффективное вовлечение в оборот земель сельскохозяйственного назначения Конаковского муниципального округа Тверской области» </t>
    </r>
  </si>
  <si>
    <t>2025 или 2028</t>
  </si>
  <si>
    <r>
      <rPr>
        <b/>
        <sz val="12"/>
        <rFont val="Times New Roman"/>
        <family val="1"/>
      </rPr>
      <t xml:space="preserve">Административное мероприятие 4.002 </t>
    </r>
    <r>
      <rPr>
        <sz val="12"/>
        <rFont val="Times New Roman"/>
        <family val="1"/>
      </rPr>
      <t>«Выполнение запланированных мероприятий»</t>
    </r>
  </si>
  <si>
    <r>
      <rPr>
        <b/>
        <sz val="12"/>
        <rFont val="Times New Roman"/>
        <family val="1"/>
      </rPr>
      <t xml:space="preserve">Подпрограмма  3.  </t>
    </r>
    <r>
      <rPr>
        <sz val="12"/>
        <rFont val="Times New Roman"/>
        <family val="1"/>
      </rPr>
      <t xml:space="preserve">«Обеспечивающая подпрограмма» </t>
    </r>
  </si>
  <si>
    <r>
      <rPr>
        <b/>
        <sz val="12"/>
        <color indexed="8"/>
        <rFont val="Times New Roman"/>
        <family val="1"/>
      </rPr>
      <t>Задача 1.</t>
    </r>
    <r>
      <rPr>
        <sz val="12"/>
        <color indexed="8"/>
        <rFont val="Times New Roman"/>
        <family val="1"/>
      </rPr>
      <t xml:space="preserve"> «Обеспечение деятельности Главного администратора  (администратора) муниципальной  программы   - Комитета по управлению имуществом и земельным отношениям администрации Конаковского района»</t>
    </r>
  </si>
  <si>
    <r>
      <rPr>
        <b/>
        <sz val="12"/>
        <rFont val="Times New Roman"/>
        <family val="1"/>
      </rPr>
      <t xml:space="preserve">Мероприятие 1.002  </t>
    </r>
    <r>
      <rPr>
        <sz val="12"/>
        <rFont val="Times New Roman"/>
        <family val="1"/>
      </rPr>
      <t>«Расходы на изготовление технических планов и технических паспортов на объекты муниципального недвижимого имущества Конаковского муниципального округа Тверской области»</t>
    </r>
  </si>
  <si>
    <r>
      <rPr>
        <b/>
        <sz val="12"/>
        <rFont val="Times New Roman"/>
        <family val="1"/>
      </rPr>
      <t xml:space="preserve">Административное мероприятие 1.002 </t>
    </r>
    <r>
      <rPr>
        <sz val="12"/>
        <rFont val="Times New Roman"/>
        <family val="1"/>
      </rPr>
      <t>«Содержание объектов муниципальной собственности»</t>
    </r>
  </si>
  <si>
    <r>
      <rPr>
        <b/>
        <sz val="12"/>
        <rFont val="Times New Roman"/>
        <family val="1"/>
      </rPr>
      <t>Показатель 2</t>
    </r>
    <r>
      <rPr>
        <sz val="12"/>
        <rFont val="Times New Roman"/>
        <family val="1"/>
      </rPr>
      <t xml:space="preserve"> «Размер доходов от использования муниципального имущества Конаковского муниципального округа Тверской области»</t>
    </r>
  </si>
  <si>
    <t>Административное мероприятие 2.003 «Ведение реестра должников и сумм долга по арендной плате за муниципальное недвижимое имущество»</t>
  </si>
  <si>
    <t>Показатель 1 «Количество должников, по которым необходимо проведение претензионно-исковой работы»</t>
  </si>
  <si>
    <r>
      <rPr>
        <b/>
        <sz val="12"/>
        <rFont val="Times New Roman"/>
        <family val="1"/>
      </rPr>
      <t xml:space="preserve">Административное мероприятие 2.004 </t>
    </r>
    <r>
      <rPr>
        <sz val="12"/>
        <rFont val="Times New Roman"/>
        <family val="1"/>
      </rPr>
      <t>«Проведение претензионно-исковой работы в целях погашения задолженности по арендным платежам»</t>
    </r>
  </si>
  <si>
    <t>Административное мероприятие  1.002 «Принятие решения органа местного самоуправления о безвозмездной передаче земельного участка в собственность гражданам, имеющим трех и более детей, обратившимся с заявлением о бесплатном предоставлении в собственность земельных участков и поставленным на учет для предоставления земельного участка в собственность бесплатно»</t>
  </si>
  <si>
    <t>Показатель 1  «Количество постановлений безвозмездной передаче земельного участка в собственность бесплатно»</t>
  </si>
  <si>
    <r>
      <rPr>
        <b/>
        <sz val="12"/>
        <rFont val="Times New Roman"/>
        <family val="1"/>
      </rPr>
      <t>Мероприятие 1.001</t>
    </r>
    <r>
      <rPr>
        <sz val="12"/>
        <rFont val="Times New Roman"/>
        <family val="1"/>
      </rPr>
      <t xml:space="preserve"> «Формирование земельных участков для предоставления бесплатно гражданам, имеющим трех и более детей, проживающих на территории Конаковского муниципального округа Тверской области»</t>
    </r>
  </si>
  <si>
    <t>Административное мероприятие  2.002 «Ведение реестра должников и сумм долга по арендной плате за земельные участки»</t>
  </si>
  <si>
    <r>
      <rPr>
        <b/>
        <sz val="12"/>
        <rFont val="Times New Roman"/>
        <family val="1"/>
      </rPr>
      <t xml:space="preserve">Показатель 1 </t>
    </r>
    <r>
      <rPr>
        <sz val="12"/>
        <rFont val="Times New Roman"/>
        <family val="1"/>
      </rPr>
      <t>«Количество должников, по которым проведена претензионно-исковая работа»</t>
    </r>
  </si>
  <si>
    <r>
      <rPr>
        <b/>
        <sz val="12"/>
        <rFont val="Times New Roman"/>
        <family val="1"/>
      </rPr>
      <t xml:space="preserve">Административное мероприятие  2.003 </t>
    </r>
    <r>
      <rPr>
        <sz val="12"/>
        <rFont val="Times New Roman"/>
        <family val="1"/>
      </rPr>
      <t>«Проведение претензионно-исковой работы в целях погашения задолженности по арендным платежам за земельные участки»</t>
    </r>
  </si>
  <si>
    <r>
      <rPr>
        <b/>
        <sz val="12"/>
        <rFont val=""/>
        <family val="1"/>
      </rPr>
      <t xml:space="preserve">Административное мероприятие 3.001 </t>
    </r>
    <r>
      <rPr>
        <sz val="12"/>
        <rFont val="Times New Roman"/>
        <family val="1"/>
      </rPr>
      <t>«Уведомление правообладателей объектов недвижимости о начале выполнения комплексных кадастровых работ»</t>
    </r>
  </si>
  <si>
    <r>
      <rPr>
        <b/>
        <sz val="12"/>
        <rFont val=""/>
        <family val="1"/>
      </rPr>
      <t xml:space="preserve">Мероприятие 3.001 </t>
    </r>
    <r>
      <rPr>
        <sz val="12"/>
        <rFont val="Times New Roman"/>
        <family val="1"/>
      </rPr>
      <t>«Проведение комплексных кадастровых работ в отношении объектов недвижимости, расположенных в кадастровых кварталах Конаковского муниципального округа»</t>
    </r>
  </si>
  <si>
    <r>
      <rPr>
        <b/>
        <sz val="12"/>
        <rFont val=""/>
        <family val="1"/>
      </rPr>
      <t>Административное мероприятие 3.002</t>
    </r>
    <r>
      <rPr>
        <sz val="12"/>
        <rFont val=""/>
        <family val="1"/>
      </rPr>
      <t xml:space="preserve"> «Подготовка карты-плана территории, содержащей необходимые для внесения в ЕГРН сведения о земельных участках, зданиях, сооружениях, об объектах незавершенного строительства, расположенных в границах территории выполнения комплексных кадастровых работ»</t>
    </r>
  </si>
  <si>
    <r>
      <rPr>
        <b/>
        <sz val="12"/>
        <rFont val=""/>
        <family val="1"/>
      </rPr>
      <t xml:space="preserve">Административное мероприятие 3.003 </t>
    </r>
    <r>
      <rPr>
        <sz val="12"/>
        <rFont val="Times New Roman"/>
        <family val="1"/>
      </rPr>
      <t>«Представление карты-плана территории в орган регистрации прав»</t>
    </r>
  </si>
  <si>
    <r>
      <rPr>
        <b/>
        <sz val="12"/>
        <color indexed="8"/>
        <rFont val="Times New Roman"/>
        <family val="1"/>
      </rPr>
      <t>Показатель 1</t>
    </r>
    <r>
      <rPr>
        <sz val="12"/>
        <color indexed="8"/>
        <rFont val="Times New Roman"/>
        <family val="1"/>
      </rPr>
      <t xml:space="preserve"> «Количество внесенных в Единый государственный реестр недвижимости сведений об объектах недвижимости, включенных в карты-планы территории»</t>
    </r>
  </si>
  <si>
    <r>
      <rPr>
        <b/>
        <sz val="12"/>
        <rFont val=""/>
        <family val="1"/>
      </rPr>
      <t xml:space="preserve">Административное мероприятие 3.004 </t>
    </r>
    <r>
      <rPr>
        <sz val="12"/>
        <rFont val="Times New Roman"/>
        <family val="1"/>
      </rPr>
      <t>«Обеспечить внесение сведений, содержащихся в картах-планах территории в ЕГРН»</t>
    </r>
  </si>
  <si>
    <t xml:space="preserve">                                                                                        Приложение
к муниципальной программе</t>
  </si>
  <si>
    <t xml:space="preserve">Администраторы и  ответственные исполнители муниципальной программы:   Комитет по управлению имуществом и земельным отношениям администрации Конаковского района </t>
  </si>
  <si>
    <r>
      <rPr>
        <b/>
        <sz val="12"/>
        <rFont val="Times New Roman"/>
        <family val="1"/>
      </rPr>
      <t>Цель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1</t>
    </r>
    <r>
      <rPr>
        <sz val="12"/>
        <rFont val="Times New Roman"/>
        <family val="1"/>
      </rPr>
      <t>. «Повышение качества и результативности управления муниципальным имуществом»</t>
    </r>
  </si>
  <si>
    <r>
      <rPr>
        <b/>
        <sz val="12"/>
        <rFont val="Times New Roman"/>
        <family val="1"/>
      </rPr>
      <t>Цель 2.</t>
    </r>
    <r>
      <rPr>
        <sz val="12"/>
        <rFont val="Times New Roman"/>
        <family val="1"/>
      </rPr>
      <t xml:space="preserve"> «</t>
    </r>
    <r>
      <rPr>
        <sz val="12"/>
        <color indexed="8"/>
        <rFont val="Times New Roman"/>
        <family val="1"/>
      </rPr>
      <t>Повышение качества и результативности управления земельными ресурсами</t>
    </r>
    <r>
      <rPr>
        <sz val="12"/>
        <rFont val="Times New Roman"/>
        <family val="1"/>
      </rPr>
      <t>»</t>
    </r>
  </si>
  <si>
    <r>
      <rPr>
        <b/>
        <sz val="12"/>
        <rFont val="Times New Roman"/>
        <family val="1"/>
      </rPr>
      <t xml:space="preserve">Подпрограмма  1.  </t>
    </r>
    <r>
      <rPr>
        <sz val="12"/>
        <rFont val="Times New Roman"/>
        <family val="1"/>
      </rPr>
      <t xml:space="preserve">«Управление и распоряжение муниципальным имуществом Конаковского муниципального округа» </t>
    </r>
  </si>
  <si>
    <r>
      <rPr>
        <sz val="12"/>
        <rFont val="Times New Roman"/>
        <family val="1"/>
      </rPr>
      <t>З</t>
    </r>
    <r>
      <rPr>
        <b/>
        <sz val="12"/>
        <rFont val="Times New Roman"/>
        <family val="1"/>
      </rPr>
      <t>адача 1</t>
    </r>
    <r>
      <rPr>
        <sz val="12"/>
        <rFont val="Times New Roman"/>
        <family val="1"/>
      </rPr>
      <t xml:space="preserve"> «Инвентаризация и содержание объектов муниципальной собственности»</t>
    </r>
  </si>
  <si>
    <r>
      <rPr>
        <b/>
        <sz val="12"/>
        <rFont val="Times New Roman"/>
        <family val="1"/>
      </rPr>
      <t>Показатель 1</t>
    </r>
    <r>
      <rPr>
        <sz val="12"/>
        <rFont val="Times New Roman"/>
        <family val="1"/>
      </rPr>
      <t xml:space="preserve"> « Финансовое обеспечение затрат на содержание имущества Казны»</t>
    </r>
  </si>
  <si>
    <r>
      <rPr>
        <b/>
        <sz val="12"/>
        <rFont val="Times New Roman"/>
        <family val="1"/>
      </rPr>
      <t xml:space="preserve">Мероприятие  2.001 </t>
    </r>
    <r>
      <rPr>
        <sz val="12"/>
        <rFont val="Times New Roman"/>
        <family val="1"/>
      </rPr>
      <t>«Расходы на определение рыночной стоимости имущества»</t>
    </r>
  </si>
  <si>
    <r>
      <rPr>
        <b/>
        <sz val="12"/>
        <rFont val="Times New Roman"/>
        <family val="1"/>
      </rPr>
      <t>Показатель 2</t>
    </r>
    <r>
      <rPr>
        <sz val="12"/>
        <rFont val="Times New Roman"/>
        <family val="1"/>
      </rPr>
      <t xml:space="preserve"> «Динамика снижения общего объема дебиторской задолженности»</t>
    </r>
  </si>
  <si>
    <r>
      <rPr>
        <b/>
        <sz val="12"/>
        <rFont val="Times New Roman"/>
        <family val="1"/>
      </rPr>
      <t xml:space="preserve">Подпрограмма  2.  </t>
    </r>
    <r>
      <rPr>
        <sz val="12"/>
        <rFont val="Times New Roman"/>
        <family val="1"/>
      </rPr>
      <t xml:space="preserve">«Управление и распоряжение земельными ресурсами Конаковского муниципального округа» </t>
    </r>
  </si>
  <si>
    <r>
      <rPr>
        <b/>
        <sz val="12"/>
        <rFont val="Times New Roman"/>
        <family val="1"/>
      </rPr>
      <t>Задача 1.</t>
    </r>
    <r>
      <rPr>
        <b/>
        <sz val="12"/>
        <rFont val=""/>
        <family val="1"/>
      </rPr>
      <t xml:space="preserve"> </t>
    </r>
    <r>
      <rPr>
        <sz val="12"/>
        <rFont val="Times New Roman"/>
        <family val="1"/>
      </rPr>
      <t xml:space="preserve">«Повышение эффективности использования земельных участков, находящихся в муниципальной собственности» </t>
    </r>
  </si>
  <si>
    <r>
      <rPr>
        <b/>
        <sz val="12"/>
        <rFont val="Times New Roman"/>
        <family val="1"/>
      </rPr>
      <t>Мероприятие 1.001</t>
    </r>
    <r>
      <rPr>
        <sz val="12"/>
        <rFont val="Times New Roman"/>
        <family val="1"/>
      </rPr>
      <t xml:space="preserve"> «Формирование земельных участков для предоставления гражданам, имеющим трех и более детей»</t>
    </r>
  </si>
  <si>
    <r>
      <rPr>
        <b/>
        <sz val="12"/>
        <rFont val="Times New Roman"/>
        <family val="1"/>
      </rPr>
      <t>Мероприятие 1.002</t>
    </r>
    <r>
      <rPr>
        <sz val="12"/>
        <rFont val="Times New Roman"/>
        <family val="1"/>
      </rPr>
      <t xml:space="preserve"> «Расходы на осуществление работ по образованию земельных участков»</t>
    </r>
  </si>
  <si>
    <r>
      <rPr>
        <b/>
        <sz val="12"/>
        <rFont val="Times New Roman"/>
        <family val="1"/>
      </rPr>
      <t>Административное мероприятие 1.002</t>
    </r>
    <r>
      <rPr>
        <sz val="12"/>
        <rFont val="Times New Roman"/>
        <family val="1"/>
      </rPr>
      <t xml:space="preserve"> «Контроль за своевременностью поступления в бюджет Конаковского муниципального округа арендной платы и иных платежей»</t>
    </r>
  </si>
  <si>
    <r>
      <rPr>
        <b/>
        <sz val="12"/>
        <rFont val="Times New Roman"/>
        <family val="1"/>
      </rPr>
      <t xml:space="preserve">Административное мероприятие 1.003 </t>
    </r>
    <r>
      <rPr>
        <sz val="12"/>
        <rFont val="Times New Roman"/>
        <family val="1"/>
      </rPr>
      <t>«Мониторинг динамики дебиторской задолженности по поступлению дохода от аренды земельных участков и иных платежей»</t>
    </r>
  </si>
  <si>
    <r>
      <rPr>
        <b/>
        <sz val="12"/>
        <rFont val="Times New Roman"/>
        <family val="1"/>
      </rPr>
      <t xml:space="preserve">Административное мероприятие 1.004 </t>
    </r>
    <r>
      <rPr>
        <sz val="12"/>
        <rFont val="Times New Roman"/>
        <family val="1"/>
      </rPr>
      <t>«Проведение претензионно-исковой работы в целях погашения задолженности по арендным платежам за земельные участки»</t>
    </r>
  </si>
  <si>
    <r>
      <rPr>
        <b/>
        <sz val="12"/>
        <rFont val="Times New Roman"/>
        <family val="1"/>
      </rPr>
      <t>Задача 2.</t>
    </r>
    <r>
      <rPr>
        <b/>
        <sz val="12"/>
        <rFont val=""/>
        <family val="1"/>
      </rPr>
      <t xml:space="preserve"> </t>
    </r>
    <r>
      <rPr>
        <sz val="12"/>
        <rFont val="Times New Roman"/>
        <family val="1"/>
      </rPr>
      <t xml:space="preserve">«Проведение комплексных кадастровых работ на территории Конаковского муниципального округа» </t>
    </r>
  </si>
  <si>
    <r>
      <rPr>
        <b/>
        <sz val="12"/>
        <rFont val="Times New Roman"/>
        <family val="1"/>
      </rPr>
      <t>Мероприятие 2.001</t>
    </r>
    <r>
      <rPr>
        <sz val="12"/>
        <rFont val="Times New Roman"/>
        <family val="1"/>
      </rPr>
      <t xml:space="preserve"> «Проведение комплексных кадастровых работ»</t>
    </r>
  </si>
  <si>
    <r>
      <rPr>
        <b/>
        <sz val="12"/>
        <rFont val="Times New Roman"/>
        <family val="1"/>
      </rPr>
      <t xml:space="preserve">Административное мероприятие 2.001 </t>
    </r>
    <r>
      <rPr>
        <sz val="12"/>
        <rFont val="Times New Roman"/>
        <family val="1"/>
      </rPr>
      <t>«Уведомление правообладателей объектов недвижимости о начале выполнения комплексных кадастровых работ»</t>
    </r>
  </si>
  <si>
    <r>
      <rPr>
        <b/>
        <sz val="12"/>
        <rFont val="Times New Roman"/>
        <family val="1"/>
      </rPr>
      <t xml:space="preserve">Административное мероприятие 2.002 </t>
    </r>
    <r>
      <rPr>
        <sz val="12"/>
        <rFont val="Times New Roman"/>
        <family val="1"/>
      </rPr>
      <t>«Подготовка карты-плана территории и представление данных в орган регистрации прав»</t>
    </r>
  </si>
  <si>
    <r>
      <rPr>
        <b/>
        <sz val="12"/>
        <rFont val="Times New Roman"/>
        <family val="1"/>
      </rPr>
      <t xml:space="preserve">Задача 3. </t>
    </r>
    <r>
      <rPr>
        <sz val="12"/>
        <rFont val="Times New Roman"/>
        <family val="1"/>
      </rPr>
      <t xml:space="preserve">«Эффективное вовлечение в оборот земель сельскохозяйственного назначения Конаковского муниципального округа» </t>
    </r>
  </si>
  <si>
    <r>
      <rPr>
        <b/>
        <sz val="12"/>
        <rFont val="Times New Roman"/>
        <family val="1"/>
      </rPr>
      <t xml:space="preserve">Мероприятие 3.001 </t>
    </r>
    <r>
      <rPr>
        <sz val="12"/>
        <rFont val="Times New Roman"/>
        <family val="1"/>
      </rPr>
      <t>«Проведение кадастровых работ в отношении земельных участков из состава земель сельскохозяйственного назначения»</t>
    </r>
  </si>
  <si>
    <r>
      <rPr>
        <b/>
        <sz val="12"/>
        <rFont val="Times New Roman"/>
        <family val="1"/>
      </rPr>
      <t xml:space="preserve">Административное мероприятие 3.001 </t>
    </r>
    <r>
      <rPr>
        <sz val="12"/>
        <rFont val="Times New Roman"/>
        <family val="1"/>
      </rPr>
      <t>«Подготовка схем границ земельных участков на кадастровом плане территории»</t>
    </r>
  </si>
  <si>
    <r>
      <rPr>
        <b/>
        <sz val="12"/>
        <rFont val="Times New Roman"/>
        <family val="1"/>
      </rPr>
      <t xml:space="preserve">Мероприятие 3.001 </t>
    </r>
    <r>
      <rPr>
        <sz val="12"/>
        <rFont val="Times New Roman"/>
        <family val="1"/>
      </rPr>
      <t>«Обеспечение деятельности работников прочих структурных подразделений Администрации Конаковского муниципального округа»</t>
    </r>
  </si>
  <si>
    <r>
      <rPr>
        <b/>
        <sz val="12"/>
        <rFont val="Times New Roman"/>
        <family val="1"/>
      </rPr>
      <t xml:space="preserve">Мероприятие 3.002 </t>
    </r>
    <r>
      <rPr>
        <sz val="12"/>
        <rFont val="Times New Roman"/>
        <family val="1"/>
      </rPr>
      <t>«Обеспечение деятельности работников органов управления муниципального округа, не являющихся муниципальными служащими»</t>
    </r>
  </si>
  <si>
    <r>
      <rPr>
        <b/>
        <sz val="12"/>
        <rFont val="Times New Roman"/>
        <family val="1"/>
      </rPr>
      <t xml:space="preserve">Мероприятие 3.003 </t>
    </r>
    <r>
      <rPr>
        <sz val="12"/>
        <rFont val="Times New Roman"/>
        <family val="1"/>
      </rPr>
      <t>«Расходы, связанные с проведением организационно-штатных мероприятий»</t>
    </r>
  </si>
</sst>
</file>

<file path=xl/styles.xml><?xml version="1.0" encoding="utf-8"?>
<styleSheet xmlns="http://schemas.openxmlformats.org/spreadsheetml/2006/main">
  <numFmts count="14">
    <numFmt numFmtId="164" formatCode="General"/>
    <numFmt numFmtId="165" formatCode="#,##0.000"/>
    <numFmt numFmtId="166" formatCode="@"/>
    <numFmt numFmtId="167" formatCode="0"/>
    <numFmt numFmtId="168" formatCode="#,##0.00"/>
    <numFmt numFmtId="169" formatCode="#,##0.0"/>
    <numFmt numFmtId="170" formatCode="0.0"/>
    <numFmt numFmtId="171" formatCode="#,##0"/>
    <numFmt numFmtId="172" formatCode="0.000"/>
    <numFmt numFmtId="173" formatCode="#,##0_р_.;\-#,##0_р_."/>
    <numFmt numFmtId="174" formatCode="_-* #,##0.00\ _₽_-;\-* #,##0.00\ _₽_-;_-* \-??\ _₽_-;_-@_-"/>
    <numFmt numFmtId="175" formatCode="_-* #,##0\ _₽_-;\-* #,##0\ _₽_-;_-* \-??\ _₽_-;_-@_-"/>
    <numFmt numFmtId="176" formatCode="General"/>
    <numFmt numFmtId="177" formatCode="#,##0;\-#,##0"/>
  </numFmts>
  <fonts count="32">
    <font>
      <sz val="11"/>
      <color indexed="8"/>
      <name val="Calibri"/>
      <family val="2"/>
    </font>
    <font>
      <sz val="10"/>
      <name val="Arial"/>
      <family val="0"/>
    </font>
    <font>
      <sz val="11"/>
      <name val="Calibri"/>
      <family val="2"/>
    </font>
    <font>
      <sz val="11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i/>
      <u val="single"/>
      <sz val="11"/>
      <name val="Times New Roman"/>
      <family val="1"/>
    </font>
    <font>
      <b/>
      <i/>
      <sz val="14"/>
      <name val="Times New Roman"/>
      <family val="1"/>
    </font>
    <font>
      <i/>
      <sz val="12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9"/>
      <color indexed="10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Calibri"/>
      <family val="2"/>
    </font>
    <font>
      <sz val="9"/>
      <color indexed="10"/>
      <name val="Calibri"/>
      <family val="2"/>
    </font>
    <font>
      <sz val="9"/>
      <name val="Calibri"/>
      <family val="2"/>
    </font>
    <font>
      <b/>
      <sz val="12"/>
      <name val=""/>
      <family val="1"/>
    </font>
    <font>
      <sz val="12"/>
      <name val=""/>
      <family val="1"/>
    </font>
    <font>
      <sz val="14"/>
      <color indexed="8"/>
      <name val="Times New Roman"/>
      <family val="1"/>
    </font>
    <font>
      <sz val="12"/>
      <color indexed="8"/>
      <name val="Calibri"/>
      <family val="2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1"/>
      <name val="Calibri"/>
      <family val="2"/>
    </font>
    <font>
      <sz val="10"/>
      <color indexed="8"/>
      <name val="Times New Roman"/>
      <family val="1"/>
    </font>
    <font>
      <sz val="12"/>
      <color indexed="8"/>
      <name val=""/>
      <family val="1"/>
    </font>
    <font>
      <sz val="11"/>
      <color indexed="8"/>
      <name val="Times New Roman"/>
      <family val="1"/>
    </font>
    <font>
      <b/>
      <sz val="12"/>
      <color indexed="8"/>
      <name val=""/>
      <family val="1"/>
    </font>
  </fonts>
  <fills count="10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4" fontId="1" fillId="0" borderId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48">
    <xf numFmtId="164" fontId="0" fillId="0" borderId="0" xfId="0" applyAlignment="1">
      <alignment/>
    </xf>
    <xf numFmtId="164" fontId="0" fillId="0" borderId="0" xfId="0" applyFill="1" applyAlignment="1">
      <alignment/>
    </xf>
    <xf numFmtId="164" fontId="0" fillId="0" borderId="0" xfId="0" applyFill="1" applyAlignment="1">
      <alignment horizontal="center"/>
    </xf>
    <xf numFmtId="164" fontId="2" fillId="0" borderId="0" xfId="0" applyFont="1" applyFill="1" applyAlignment="1">
      <alignment/>
    </xf>
    <xf numFmtId="164" fontId="3" fillId="0" borderId="0" xfId="0" applyFont="1" applyFill="1" applyAlignment="1">
      <alignment/>
    </xf>
    <xf numFmtId="164" fontId="4" fillId="0" borderId="0" xfId="0" applyFont="1" applyFill="1" applyBorder="1" applyAlignment="1">
      <alignment horizontal="right" vertical="center" wrapText="1"/>
    </xf>
    <xf numFmtId="164" fontId="4" fillId="0" borderId="0" xfId="0" applyFont="1" applyFill="1" applyBorder="1" applyAlignment="1">
      <alignment/>
    </xf>
    <xf numFmtId="164" fontId="4" fillId="0" borderId="0" xfId="0" applyFont="1" applyFill="1" applyBorder="1" applyAlignment="1">
      <alignment horizontal="left" vertical="center" wrapText="1"/>
    </xf>
    <xf numFmtId="164" fontId="4" fillId="0" borderId="0" xfId="0" applyFont="1" applyFill="1" applyAlignment="1">
      <alignment/>
    </xf>
    <xf numFmtId="164" fontId="0" fillId="0" borderId="0" xfId="0" applyFill="1" applyBorder="1" applyAlignment="1">
      <alignment/>
    </xf>
    <xf numFmtId="164" fontId="6" fillId="0" borderId="0" xfId="0" applyFont="1" applyFill="1" applyBorder="1" applyAlignment="1">
      <alignment horizontal="center" vertical="center"/>
    </xf>
    <xf numFmtId="164" fontId="3" fillId="0" borderId="0" xfId="0" applyFont="1" applyFill="1" applyBorder="1" applyAlignment="1">
      <alignment horizontal="center" vertical="center"/>
    </xf>
    <xf numFmtId="164" fontId="7" fillId="0" borderId="0" xfId="0" applyFont="1" applyFill="1" applyBorder="1" applyAlignment="1">
      <alignment horizontal="center" vertical="center"/>
    </xf>
    <xf numFmtId="164" fontId="3" fillId="2" borderId="0" xfId="0" applyFont="1" applyFill="1" applyBorder="1" applyAlignment="1">
      <alignment horizontal="center" vertical="center" wrapText="1"/>
    </xf>
    <xf numFmtId="164" fontId="3" fillId="0" borderId="0" xfId="0" applyFont="1" applyFill="1" applyBorder="1" applyAlignment="1">
      <alignment/>
    </xf>
    <xf numFmtId="164" fontId="8" fillId="0" borderId="0" xfId="0" applyFont="1" applyFill="1" applyBorder="1" applyAlignment="1">
      <alignment/>
    </xf>
    <xf numFmtId="164" fontId="9" fillId="0" borderId="0" xfId="0" applyFont="1" applyFill="1" applyBorder="1" applyAlignment="1">
      <alignment horizontal="center"/>
    </xf>
    <xf numFmtId="164" fontId="6" fillId="0" borderId="0" xfId="0" applyFont="1" applyFill="1" applyBorder="1" applyAlignment="1">
      <alignment horizontal="center"/>
    </xf>
    <xf numFmtId="164" fontId="10" fillId="0" borderId="0" xfId="0" applyFont="1" applyFill="1" applyBorder="1" applyAlignment="1">
      <alignment horizontal="left" vertical="top" wrapText="1"/>
    </xf>
    <xf numFmtId="164" fontId="10" fillId="0" borderId="0" xfId="0" applyFont="1" applyFill="1" applyAlignment="1">
      <alignment horizontal="justify" vertical="top" wrapText="1"/>
    </xf>
    <xf numFmtId="164" fontId="10" fillId="0" borderId="0" xfId="0" applyFont="1" applyFill="1" applyBorder="1" applyAlignment="1">
      <alignment horizontal="center" vertical="top" wrapText="1"/>
    </xf>
    <xf numFmtId="164" fontId="11" fillId="0" borderId="1" xfId="0" applyFont="1" applyFill="1" applyBorder="1" applyAlignment="1">
      <alignment horizontal="center" vertical="center" wrapText="1"/>
    </xf>
    <xf numFmtId="164" fontId="12" fillId="0" borderId="1" xfId="0" applyFont="1" applyFill="1" applyBorder="1" applyAlignment="1">
      <alignment horizontal="center" vertical="center" wrapText="1"/>
    </xf>
    <xf numFmtId="164" fontId="11" fillId="0" borderId="2" xfId="0" applyFont="1" applyFill="1" applyBorder="1" applyAlignment="1">
      <alignment horizontal="center" vertical="center" wrapText="1"/>
    </xf>
    <xf numFmtId="164" fontId="11" fillId="0" borderId="3" xfId="0" applyFont="1" applyFill="1" applyBorder="1" applyAlignment="1">
      <alignment horizontal="center" vertical="center" wrapText="1"/>
    </xf>
    <xf numFmtId="164" fontId="12" fillId="0" borderId="3" xfId="0" applyFont="1" applyFill="1" applyBorder="1" applyAlignment="1">
      <alignment horizontal="center" vertical="center" wrapText="1"/>
    </xf>
    <xf numFmtId="164" fontId="12" fillId="0" borderId="4" xfId="0" applyFont="1" applyFill="1" applyBorder="1" applyAlignment="1">
      <alignment horizontal="center" vertical="center" wrapText="1"/>
    </xf>
    <xf numFmtId="164" fontId="12" fillId="0" borderId="5" xfId="0" applyFont="1" applyFill="1" applyBorder="1" applyAlignment="1">
      <alignment horizontal="center" vertical="center" wrapText="1"/>
    </xf>
    <xf numFmtId="164" fontId="7" fillId="2" borderId="1" xfId="0" applyFont="1" applyFill="1" applyBorder="1" applyAlignment="1">
      <alignment horizontal="justify" vertical="center" wrapText="1"/>
    </xf>
    <xf numFmtId="164" fontId="12" fillId="2" borderId="6" xfId="0" applyFont="1" applyFill="1" applyBorder="1" applyAlignment="1">
      <alignment horizontal="center" wrapText="1"/>
    </xf>
    <xf numFmtId="165" fontId="12" fillId="2" borderId="1" xfId="0" applyNumberFormat="1" applyFont="1" applyFill="1" applyBorder="1" applyAlignment="1">
      <alignment horizontal="center" wrapText="1"/>
    </xf>
    <xf numFmtId="164" fontId="12" fillId="2" borderId="1" xfId="0" applyFont="1" applyFill="1" applyBorder="1" applyAlignment="1">
      <alignment horizontal="center" wrapText="1"/>
    </xf>
    <xf numFmtId="164" fontId="13" fillId="0" borderId="1" xfId="0" applyFont="1" applyFill="1" applyBorder="1" applyAlignment="1">
      <alignment horizontal="center" vertical="center" wrapText="1"/>
    </xf>
    <xf numFmtId="164" fontId="7" fillId="3" borderId="1" xfId="0" applyFont="1" applyFill="1" applyBorder="1" applyAlignment="1">
      <alignment horizontal="justify" vertical="top" wrapText="1"/>
    </xf>
    <xf numFmtId="166" fontId="12" fillId="0" borderId="6" xfId="0" applyNumberFormat="1" applyFont="1" applyFill="1" applyBorder="1" applyAlignment="1">
      <alignment horizontal="center" wrapText="1"/>
    </xf>
    <xf numFmtId="166" fontId="12" fillId="0" borderId="1" xfId="0" applyNumberFormat="1" applyFont="1" applyFill="1" applyBorder="1" applyAlignment="1">
      <alignment horizontal="center" wrapText="1"/>
    </xf>
    <xf numFmtId="164" fontId="12" fillId="0" borderId="1" xfId="0" applyFont="1" applyFill="1" applyBorder="1" applyAlignment="1">
      <alignment horizontal="center" wrapText="1"/>
    </xf>
    <xf numFmtId="164" fontId="7" fillId="0" borderId="1" xfId="0" applyFont="1" applyFill="1" applyBorder="1" applyAlignment="1">
      <alignment horizontal="justify" vertical="top" wrapText="1"/>
    </xf>
    <xf numFmtId="167" fontId="12" fillId="0" borderId="1" xfId="0" applyNumberFormat="1" applyFont="1" applyFill="1" applyBorder="1" applyAlignment="1">
      <alignment horizontal="center" wrapText="1"/>
    </xf>
    <xf numFmtId="164" fontId="7" fillId="0" borderId="5" xfId="0" applyFont="1" applyFill="1" applyBorder="1" applyAlignment="1">
      <alignment horizontal="justify" vertical="top" wrapText="1"/>
    </xf>
    <xf numFmtId="164" fontId="13" fillId="0" borderId="6" xfId="0" applyFont="1" applyFill="1" applyBorder="1" applyAlignment="1">
      <alignment horizontal="center" vertical="center" wrapText="1"/>
    </xf>
    <xf numFmtId="164" fontId="15" fillId="0" borderId="1" xfId="0" applyFont="1" applyBorder="1" applyAlignment="1">
      <alignment horizontal="justify" vertical="top"/>
    </xf>
    <xf numFmtId="166" fontId="12" fillId="0" borderId="7" xfId="0" applyNumberFormat="1" applyFont="1" applyFill="1" applyBorder="1" applyAlignment="1">
      <alignment horizontal="center" wrapText="1"/>
    </xf>
    <xf numFmtId="166" fontId="12" fillId="3" borderId="7" xfId="0" applyNumberFormat="1" applyFont="1" applyFill="1" applyBorder="1" applyAlignment="1">
      <alignment horizontal="center" wrapText="1"/>
    </xf>
    <xf numFmtId="167" fontId="12" fillId="3" borderId="1" xfId="0" applyNumberFormat="1" applyFont="1" applyFill="1" applyBorder="1" applyAlignment="1">
      <alignment horizontal="center" wrapText="1"/>
    </xf>
    <xf numFmtId="164" fontId="12" fillId="3" borderId="1" xfId="0" applyFont="1" applyFill="1" applyBorder="1" applyAlignment="1">
      <alignment horizontal="center" wrapText="1"/>
    </xf>
    <xf numFmtId="164" fontId="7" fillId="0" borderId="8" xfId="0" applyFont="1" applyFill="1" applyBorder="1" applyAlignment="1">
      <alignment horizontal="justify" vertical="top" wrapText="1"/>
    </xf>
    <xf numFmtId="164" fontId="12" fillId="0" borderId="6" xfId="0" applyFont="1" applyFill="1" applyBorder="1" applyAlignment="1">
      <alignment horizontal="center" wrapText="1"/>
    </xf>
    <xf numFmtId="165" fontId="12" fillId="0" borderId="1" xfId="0" applyNumberFormat="1" applyFont="1" applyFill="1" applyBorder="1" applyAlignment="1">
      <alignment horizontal="center" wrapText="1"/>
    </xf>
    <xf numFmtId="164" fontId="14" fillId="0" borderId="1" xfId="0" applyFont="1" applyFill="1" applyBorder="1" applyAlignment="1">
      <alignment horizontal="justify" vertical="top" wrapText="1"/>
    </xf>
    <xf numFmtId="164" fontId="12" fillId="0" borderId="9" xfId="0" applyFont="1" applyFill="1" applyBorder="1" applyAlignment="1">
      <alignment horizontal="center" wrapText="1"/>
    </xf>
    <xf numFmtId="168" fontId="17" fillId="0" borderId="0" xfId="0" applyNumberFormat="1" applyFont="1" applyAlignment="1">
      <alignment/>
    </xf>
    <xf numFmtId="169" fontId="12" fillId="0" borderId="1" xfId="0" applyNumberFormat="1" applyFont="1" applyFill="1" applyBorder="1" applyAlignment="1">
      <alignment horizontal="center" wrapText="1"/>
    </xf>
    <xf numFmtId="164" fontId="15" fillId="0" borderId="6" xfId="0" applyFont="1" applyFill="1" applyBorder="1" applyAlignment="1">
      <alignment horizontal="justify" vertical="top" wrapText="1"/>
    </xf>
    <xf numFmtId="164" fontId="3" fillId="0" borderId="0" xfId="0" applyFont="1" applyFill="1" applyAlignment="1">
      <alignment horizontal="center"/>
    </xf>
    <xf numFmtId="170" fontId="12" fillId="0" borderId="1" xfId="0" applyNumberFormat="1" applyFont="1" applyFill="1" applyBorder="1" applyAlignment="1">
      <alignment horizontal="center" wrapText="1"/>
    </xf>
    <xf numFmtId="171" fontId="12" fillId="0" borderId="1" xfId="0" applyNumberFormat="1" applyFont="1" applyFill="1" applyBorder="1" applyAlignment="1">
      <alignment horizontal="center" wrapText="1"/>
    </xf>
    <xf numFmtId="164" fontId="7" fillId="4" borderId="1" xfId="0" applyFont="1" applyFill="1" applyBorder="1" applyAlignment="1">
      <alignment horizontal="justify" vertical="top" wrapText="1"/>
    </xf>
    <xf numFmtId="172" fontId="12" fillId="0" borderId="1" xfId="0" applyNumberFormat="1" applyFont="1" applyFill="1" applyBorder="1" applyAlignment="1">
      <alignment horizontal="center" wrapText="1"/>
    </xf>
    <xf numFmtId="167" fontId="18" fillId="0" borderId="1" xfId="0" applyNumberFormat="1" applyFont="1" applyFill="1" applyBorder="1" applyAlignment="1">
      <alignment horizontal="center" vertical="center"/>
    </xf>
    <xf numFmtId="167" fontId="19" fillId="0" borderId="1" xfId="0" applyNumberFormat="1" applyFont="1" applyFill="1" applyBorder="1" applyAlignment="1">
      <alignment horizontal="center" vertical="center"/>
    </xf>
    <xf numFmtId="164" fontId="15" fillId="0" borderId="1" xfId="0" applyFont="1" applyBorder="1" applyAlignment="1">
      <alignment vertical="top" wrapText="1"/>
    </xf>
    <xf numFmtId="167" fontId="18" fillId="0" borderId="5" xfId="0" applyNumberFormat="1" applyFont="1" applyFill="1" applyBorder="1" applyAlignment="1">
      <alignment horizontal="center" vertical="center"/>
    </xf>
    <xf numFmtId="167" fontId="19" fillId="0" borderId="5" xfId="0" applyNumberFormat="1" applyFont="1" applyFill="1" applyBorder="1" applyAlignment="1">
      <alignment horizontal="center" vertical="center"/>
    </xf>
    <xf numFmtId="164" fontId="13" fillId="0" borderId="5" xfId="0" applyFont="1" applyFill="1" applyBorder="1" applyAlignment="1">
      <alignment horizontal="center" vertical="center" wrapText="1"/>
    </xf>
    <xf numFmtId="164" fontId="7" fillId="0" borderId="6" xfId="0" applyFont="1" applyFill="1" applyBorder="1" applyAlignment="1">
      <alignment horizontal="justify" vertical="top" wrapText="1"/>
    </xf>
    <xf numFmtId="167" fontId="20" fillId="0" borderId="1" xfId="0" applyNumberFormat="1" applyFont="1" applyFill="1" applyBorder="1" applyAlignment="1">
      <alignment horizontal="center" vertical="center"/>
    </xf>
    <xf numFmtId="164" fontId="7" fillId="0" borderId="10" xfId="0" applyFont="1" applyFill="1" applyBorder="1" applyAlignment="1">
      <alignment horizontal="justify" vertical="top" wrapText="1"/>
    </xf>
    <xf numFmtId="172" fontId="12" fillId="0" borderId="5" xfId="0" applyNumberFormat="1" applyFont="1" applyFill="1" applyBorder="1" applyAlignment="1">
      <alignment horizontal="center" wrapText="1"/>
    </xf>
    <xf numFmtId="169" fontId="12" fillId="0" borderId="5" xfId="0" applyNumberFormat="1" applyFont="1" applyFill="1" applyBorder="1" applyAlignment="1">
      <alignment horizontal="center" wrapText="1"/>
    </xf>
    <xf numFmtId="164" fontId="2" fillId="0" borderId="1" xfId="0" applyFont="1" applyFill="1" applyBorder="1" applyAlignment="1">
      <alignment horizontal="center" vertical="center" wrapText="1"/>
    </xf>
    <xf numFmtId="164" fontId="7" fillId="0" borderId="4" xfId="0" applyFont="1" applyFill="1" applyBorder="1" applyAlignment="1">
      <alignment horizontal="justify" vertical="top" wrapText="1"/>
    </xf>
    <xf numFmtId="164" fontId="11" fillId="0" borderId="6" xfId="0" applyFont="1" applyFill="1" applyBorder="1" applyAlignment="1">
      <alignment horizontal="center" vertical="center" wrapText="1"/>
    </xf>
    <xf numFmtId="164" fontId="17" fillId="0" borderId="0" xfId="0" applyFont="1" applyAlignment="1">
      <alignment horizontal="center"/>
    </xf>
    <xf numFmtId="164" fontId="2" fillId="0" borderId="6" xfId="0" applyFont="1" applyFill="1" applyBorder="1" applyAlignment="1">
      <alignment horizontal="center" vertical="center" wrapText="1"/>
    </xf>
    <xf numFmtId="164" fontId="12" fillId="0" borderId="0" xfId="0" applyFont="1" applyFill="1" applyBorder="1" applyAlignment="1">
      <alignment horizontal="center" wrapText="1"/>
    </xf>
    <xf numFmtId="164" fontId="3" fillId="0" borderId="1" xfId="0" applyFont="1" applyFill="1" applyBorder="1" applyAlignment="1">
      <alignment horizontal="center"/>
    </xf>
    <xf numFmtId="164" fontId="7" fillId="0" borderId="11" xfId="0" applyFont="1" applyFill="1" applyBorder="1" applyAlignment="1">
      <alignment horizontal="justify" vertical="top" wrapText="1"/>
    </xf>
    <xf numFmtId="164" fontId="11" fillId="0" borderId="5" xfId="0" applyFont="1" applyFill="1" applyBorder="1" applyAlignment="1">
      <alignment horizontal="center" vertical="center" wrapText="1"/>
    </xf>
    <xf numFmtId="164" fontId="13" fillId="0" borderId="9" xfId="0" applyFont="1" applyFill="1" applyBorder="1" applyAlignment="1">
      <alignment horizontal="center" vertical="center" wrapText="1"/>
    </xf>
    <xf numFmtId="164" fontId="7" fillId="0" borderId="3" xfId="0" applyFont="1" applyFill="1" applyBorder="1" applyAlignment="1">
      <alignment horizontal="justify" vertical="top" wrapText="1"/>
    </xf>
    <xf numFmtId="172" fontId="12" fillId="4" borderId="1" xfId="0" applyNumberFormat="1" applyFont="1" applyFill="1" applyBorder="1" applyAlignment="1">
      <alignment horizontal="center" wrapText="1"/>
    </xf>
    <xf numFmtId="164" fontId="12" fillId="0" borderId="11" xfId="0" applyFont="1" applyFill="1" applyBorder="1" applyAlignment="1">
      <alignment horizontal="center" wrapText="1"/>
    </xf>
    <xf numFmtId="164" fontId="0" fillId="0" borderId="5" xfId="0" applyFill="1" applyBorder="1" applyAlignment="1">
      <alignment horizontal="center" vertical="center" wrapText="1"/>
    </xf>
    <xf numFmtId="164" fontId="7" fillId="4" borderId="3" xfId="0" applyFont="1" applyFill="1" applyBorder="1" applyAlignment="1">
      <alignment horizontal="justify" vertical="top" wrapText="1"/>
    </xf>
    <xf numFmtId="165" fontId="12" fillId="0" borderId="5" xfId="0" applyNumberFormat="1" applyFont="1" applyFill="1" applyBorder="1" applyAlignment="1">
      <alignment horizontal="center" wrapText="1"/>
    </xf>
    <xf numFmtId="170" fontId="12" fillId="0" borderId="5" xfId="0" applyNumberFormat="1" applyFont="1" applyFill="1" applyBorder="1" applyAlignment="1">
      <alignment horizontal="center" wrapText="1"/>
    </xf>
    <xf numFmtId="164" fontId="17" fillId="2" borderId="1" xfId="0" applyFont="1" applyFill="1" applyBorder="1" applyAlignment="1">
      <alignment horizontal="center" vertical="center" wrapText="1"/>
    </xf>
    <xf numFmtId="164" fontId="21" fillId="2" borderId="8" xfId="0" applyFont="1" applyFill="1" applyBorder="1" applyAlignment="1">
      <alignment horizontal="justify" vertical="top" wrapText="1"/>
    </xf>
    <xf numFmtId="164" fontId="22" fillId="0" borderId="1" xfId="0" applyFont="1" applyFill="1" applyBorder="1" applyAlignment="1">
      <alignment horizontal="justify" vertical="top" wrapText="1"/>
    </xf>
    <xf numFmtId="167" fontId="18" fillId="0" borderId="12" xfId="0" applyNumberFormat="1" applyFont="1" applyFill="1" applyBorder="1" applyAlignment="1">
      <alignment horizontal="center" vertical="center"/>
    </xf>
    <xf numFmtId="164" fontId="21" fillId="0" borderId="1" xfId="0" applyFont="1" applyFill="1" applyBorder="1" applyAlignment="1">
      <alignment horizontal="left" vertical="top" wrapText="1"/>
    </xf>
    <xf numFmtId="164" fontId="21" fillId="0" borderId="12" xfId="0" applyFont="1" applyFill="1" applyBorder="1" applyAlignment="1">
      <alignment horizontal="justify" vertical="top" wrapText="1"/>
    </xf>
    <xf numFmtId="164" fontId="12" fillId="0" borderId="12" xfId="0" applyFont="1" applyFill="1" applyBorder="1" applyAlignment="1">
      <alignment horizontal="center" wrapText="1"/>
    </xf>
    <xf numFmtId="172" fontId="12" fillId="0" borderId="12" xfId="0" applyNumberFormat="1" applyFont="1" applyFill="1" applyBorder="1" applyAlignment="1">
      <alignment horizontal="center" wrapText="1"/>
    </xf>
    <xf numFmtId="164" fontId="15" fillId="3" borderId="1" xfId="0" applyFont="1" applyFill="1" applyBorder="1" applyAlignment="1">
      <alignment vertical="top" wrapText="1"/>
    </xf>
    <xf numFmtId="171" fontId="12" fillId="3" borderId="1" xfId="0" applyNumberFormat="1" applyFont="1" applyFill="1" applyBorder="1" applyAlignment="1">
      <alignment horizontal="center" wrapText="1"/>
    </xf>
    <xf numFmtId="164" fontId="12" fillId="3" borderId="1" xfId="0" applyFont="1" applyFill="1" applyBorder="1" applyAlignment="1">
      <alignment horizontal="center" vertical="center" wrapText="1"/>
    </xf>
    <xf numFmtId="164" fontId="0" fillId="0" borderId="12" xfId="0" applyFill="1" applyBorder="1" applyAlignment="1">
      <alignment/>
    </xf>
    <xf numFmtId="167" fontId="23" fillId="0" borderId="12" xfId="0" applyNumberFormat="1" applyFont="1" applyFill="1" applyBorder="1" applyAlignment="1">
      <alignment horizontal="right" vertical="center" wrapText="1"/>
    </xf>
    <xf numFmtId="164" fontId="23" fillId="0" borderId="12" xfId="0" applyFont="1" applyBorder="1" applyAlignment="1">
      <alignment horizontal="right" wrapText="1"/>
    </xf>
    <xf numFmtId="164" fontId="0" fillId="5" borderId="0" xfId="0" applyFill="1" applyAlignment="1">
      <alignment horizontal="center"/>
    </xf>
    <xf numFmtId="164" fontId="4" fillId="5" borderId="0" xfId="0" applyFont="1" applyFill="1" applyBorder="1" applyAlignment="1">
      <alignment horizontal="center" wrapText="1"/>
    </xf>
    <xf numFmtId="164" fontId="14" fillId="0" borderId="0" xfId="0" applyFont="1" applyFill="1" applyBorder="1" applyAlignment="1">
      <alignment horizontal="center" vertical="center"/>
    </xf>
    <xf numFmtId="164" fontId="0" fillId="0" borderId="0" xfId="0" applyFont="1" applyFill="1" applyBorder="1" applyAlignment="1">
      <alignment/>
    </xf>
    <xf numFmtId="164" fontId="14" fillId="0" borderId="0" xfId="0" applyFont="1" applyFill="1" applyBorder="1" applyAlignment="1">
      <alignment horizontal="center" vertical="center" wrapText="1"/>
    </xf>
    <xf numFmtId="164" fontId="24" fillId="0" borderId="0" xfId="0" applyFont="1" applyFill="1" applyBorder="1" applyAlignment="1">
      <alignment/>
    </xf>
    <xf numFmtId="164" fontId="6" fillId="5" borderId="0" xfId="0" applyFont="1" applyFill="1" applyBorder="1" applyAlignment="1">
      <alignment horizontal="center"/>
    </xf>
    <xf numFmtId="164" fontId="10" fillId="5" borderId="0" xfId="0" applyFont="1" applyFill="1" applyBorder="1" applyAlignment="1">
      <alignment horizontal="center" wrapText="1"/>
    </xf>
    <xf numFmtId="164" fontId="12" fillId="5" borderId="1" xfId="0" applyFont="1" applyFill="1" applyBorder="1" applyAlignment="1">
      <alignment horizontal="center" wrapText="1"/>
    </xf>
    <xf numFmtId="164" fontId="12" fillId="5" borderId="5" xfId="0" applyFont="1" applyFill="1" applyBorder="1" applyAlignment="1">
      <alignment horizontal="center" wrapText="1"/>
    </xf>
    <xf numFmtId="164" fontId="25" fillId="0" borderId="1" xfId="0" applyFont="1" applyFill="1" applyBorder="1" applyAlignment="1">
      <alignment horizontal="center" vertical="center" wrapText="1"/>
    </xf>
    <xf numFmtId="164" fontId="7" fillId="0" borderId="1" xfId="0" applyFont="1" applyFill="1" applyBorder="1" applyAlignment="1">
      <alignment horizontal="justify" vertical="center" wrapText="1"/>
    </xf>
    <xf numFmtId="164" fontId="26" fillId="0" borderId="6" xfId="0" applyFont="1" applyFill="1" applyBorder="1" applyAlignment="1">
      <alignment horizontal="center" wrapText="1"/>
    </xf>
    <xf numFmtId="165" fontId="26" fillId="0" borderId="1" xfId="0" applyNumberFormat="1" applyFont="1" applyFill="1" applyBorder="1" applyAlignment="1">
      <alignment horizontal="center" wrapText="1"/>
    </xf>
    <xf numFmtId="165" fontId="26" fillId="5" borderId="1" xfId="0" applyNumberFormat="1" applyFont="1" applyFill="1" applyBorder="1" applyAlignment="1">
      <alignment horizontal="center" wrapText="1"/>
    </xf>
    <xf numFmtId="164" fontId="26" fillId="0" borderId="1" xfId="0" applyFont="1" applyFill="1" applyBorder="1" applyAlignment="1">
      <alignment horizontal="center" wrapText="1"/>
    </xf>
    <xf numFmtId="164" fontId="27" fillId="0" borderId="0" xfId="0" applyFont="1" applyFill="1" applyAlignment="1">
      <alignment/>
    </xf>
    <xf numFmtId="166" fontId="12" fillId="5" borderId="1" xfId="0" applyNumberFormat="1" applyFont="1" applyFill="1" applyBorder="1" applyAlignment="1">
      <alignment horizontal="center" wrapText="1"/>
    </xf>
    <xf numFmtId="165" fontId="12" fillId="5" borderId="1" xfId="0" applyNumberFormat="1" applyFont="1" applyFill="1" applyBorder="1" applyAlignment="1">
      <alignment horizontal="center" wrapText="1"/>
    </xf>
    <xf numFmtId="167" fontId="12" fillId="5" borderId="1" xfId="0" applyNumberFormat="1" applyFont="1" applyFill="1" applyBorder="1" applyAlignment="1">
      <alignment horizontal="center" wrapText="1"/>
    </xf>
    <xf numFmtId="164" fontId="25" fillId="6" borderId="1" xfId="0" applyFont="1" applyFill="1" applyBorder="1" applyAlignment="1">
      <alignment horizontal="center" vertical="center" wrapText="1"/>
    </xf>
    <xf numFmtId="164" fontId="7" fillId="6" borderId="8" xfId="0" applyFont="1" applyFill="1" applyBorder="1" applyAlignment="1">
      <alignment horizontal="justify" vertical="top" wrapText="1"/>
    </xf>
    <xf numFmtId="164" fontId="26" fillId="6" borderId="6" xfId="0" applyFont="1" applyFill="1" applyBorder="1" applyAlignment="1">
      <alignment horizontal="center" wrapText="1"/>
    </xf>
    <xf numFmtId="165" fontId="26" fillId="6" borderId="1" xfId="0" applyNumberFormat="1" applyFont="1" applyFill="1" applyBorder="1" applyAlignment="1">
      <alignment horizontal="center" wrapText="1"/>
    </xf>
    <xf numFmtId="164" fontId="27" fillId="6" borderId="0" xfId="0" applyFont="1" applyFill="1" applyAlignment="1">
      <alignment/>
    </xf>
    <xf numFmtId="164" fontId="11" fillId="7" borderId="1" xfId="0" applyFont="1" applyFill="1" applyBorder="1" applyAlignment="1">
      <alignment horizontal="center" vertical="center" wrapText="1"/>
    </xf>
    <xf numFmtId="164" fontId="14" fillId="7" borderId="1" xfId="0" applyFont="1" applyFill="1" applyBorder="1" applyAlignment="1">
      <alignment horizontal="justify" vertical="top" wrapText="1"/>
    </xf>
    <xf numFmtId="164" fontId="12" fillId="7" borderId="9" xfId="0" applyFont="1" applyFill="1" applyBorder="1" applyAlignment="1">
      <alignment horizontal="center" wrapText="1"/>
    </xf>
    <xf numFmtId="165" fontId="12" fillId="7" borderId="1" xfId="0" applyNumberFormat="1" applyFont="1" applyFill="1" applyBorder="1" applyAlignment="1">
      <alignment horizontal="center" wrapText="1"/>
    </xf>
    <xf numFmtId="164" fontId="2" fillId="7" borderId="0" xfId="0" applyFont="1" applyFill="1" applyAlignment="1">
      <alignment/>
    </xf>
    <xf numFmtId="167" fontId="3" fillId="0" borderId="1" xfId="0" applyNumberFormat="1" applyFont="1" applyFill="1" applyBorder="1" applyAlignment="1">
      <alignment horizontal="center"/>
    </xf>
    <xf numFmtId="164" fontId="12" fillId="4" borderId="1" xfId="0" applyFont="1" applyFill="1" applyBorder="1" applyAlignment="1">
      <alignment horizontal="center" wrapText="1"/>
    </xf>
    <xf numFmtId="172" fontId="12" fillId="5" borderId="5" xfId="0" applyNumberFormat="1" applyFont="1" applyFill="1" applyBorder="1" applyAlignment="1">
      <alignment horizontal="center" wrapText="1"/>
    </xf>
    <xf numFmtId="172" fontId="12" fillId="5" borderId="1" xfId="0" applyNumberFormat="1" applyFont="1" applyFill="1" applyBorder="1" applyAlignment="1">
      <alignment horizontal="center" wrapText="1"/>
    </xf>
    <xf numFmtId="164" fontId="7" fillId="7" borderId="11" xfId="0" applyFont="1" applyFill="1" applyBorder="1" applyAlignment="1">
      <alignment horizontal="justify" vertical="top" wrapText="1"/>
    </xf>
    <xf numFmtId="164" fontId="12" fillId="7" borderId="1" xfId="0" applyFont="1" applyFill="1" applyBorder="1" applyAlignment="1">
      <alignment horizontal="center" wrapText="1"/>
    </xf>
    <xf numFmtId="171" fontId="12" fillId="5" borderId="1" xfId="0" applyNumberFormat="1" applyFont="1" applyFill="1" applyBorder="1" applyAlignment="1">
      <alignment horizontal="center" wrapText="1"/>
    </xf>
    <xf numFmtId="164" fontId="7" fillId="7" borderId="1" xfId="0" applyFont="1" applyFill="1" applyBorder="1" applyAlignment="1">
      <alignment vertical="top" wrapText="1"/>
    </xf>
    <xf numFmtId="164" fontId="0" fillId="0" borderId="1" xfId="0" applyBorder="1" applyAlignment="1">
      <alignment/>
    </xf>
    <xf numFmtId="164" fontId="0" fillId="0" borderId="1" xfId="0" applyFill="1" applyBorder="1" applyAlignment="1">
      <alignment/>
    </xf>
    <xf numFmtId="164" fontId="0" fillId="0" borderId="1" xfId="0" applyBorder="1" applyAlignment="1">
      <alignment horizontal="center" vertical="center"/>
    </xf>
    <xf numFmtId="164" fontId="15" fillId="4" borderId="1" xfId="0" applyFont="1" applyFill="1" applyBorder="1" applyAlignment="1">
      <alignment wrapText="1"/>
    </xf>
    <xf numFmtId="164" fontId="28" fillId="4" borderId="1" xfId="0" applyFont="1" applyFill="1" applyBorder="1" applyAlignment="1">
      <alignment horizontal="center"/>
    </xf>
    <xf numFmtId="164" fontId="28" fillId="5" borderId="1" xfId="0" applyFont="1" applyFill="1" applyBorder="1" applyAlignment="1">
      <alignment horizontal="center"/>
    </xf>
    <xf numFmtId="164" fontId="7" fillId="4" borderId="1" xfId="0" applyFont="1" applyFill="1" applyBorder="1" applyAlignment="1">
      <alignment vertical="top" wrapText="1"/>
    </xf>
    <xf numFmtId="164" fontId="11" fillId="6" borderId="1" xfId="0" applyFont="1" applyFill="1" applyBorder="1" applyAlignment="1">
      <alignment horizontal="center" vertical="center" wrapText="1"/>
    </xf>
    <xf numFmtId="164" fontId="12" fillId="6" borderId="6" xfId="0" applyFont="1" applyFill="1" applyBorder="1" applyAlignment="1">
      <alignment horizontal="center" wrapText="1"/>
    </xf>
    <xf numFmtId="164" fontId="2" fillId="6" borderId="0" xfId="0" applyFont="1" applyFill="1" applyAlignment="1">
      <alignment/>
    </xf>
    <xf numFmtId="167" fontId="20" fillId="7" borderId="1" xfId="0" applyNumberFormat="1" applyFont="1" applyFill="1" applyBorder="1" applyAlignment="1">
      <alignment horizontal="center" vertical="center"/>
    </xf>
    <xf numFmtId="164" fontId="2" fillId="7" borderId="1" xfId="0" applyFont="1" applyFill="1" applyBorder="1" applyAlignment="1">
      <alignment horizontal="center" vertical="center" wrapText="1"/>
    </xf>
    <xf numFmtId="164" fontId="15" fillId="7" borderId="8" xfId="0" applyFont="1" applyFill="1" applyBorder="1" applyAlignment="1">
      <alignment horizontal="justify" vertical="top" wrapText="1"/>
    </xf>
    <xf numFmtId="167" fontId="2" fillId="7" borderId="1" xfId="0" applyNumberFormat="1" applyFont="1" applyFill="1" applyBorder="1" applyAlignment="1">
      <alignment horizontal="center" vertical="center"/>
    </xf>
    <xf numFmtId="164" fontId="7" fillId="7" borderId="8" xfId="0" applyFont="1" applyFill="1" applyBorder="1" applyAlignment="1">
      <alignment horizontal="justify" vertical="top" wrapText="1"/>
    </xf>
    <xf numFmtId="164" fontId="12" fillId="7" borderId="6" xfId="0" applyFont="1" applyFill="1" applyBorder="1" applyAlignment="1">
      <alignment horizontal="center" wrapText="1"/>
    </xf>
    <xf numFmtId="164" fontId="0" fillId="7" borderId="0" xfId="0" applyFill="1" applyAlignment="1">
      <alignment/>
    </xf>
    <xf numFmtId="164" fontId="0" fillId="0" borderId="0" xfId="0" applyFont="1" applyFill="1" applyAlignment="1">
      <alignment/>
    </xf>
    <xf numFmtId="164" fontId="7" fillId="3" borderId="1" xfId="0" applyFont="1" applyFill="1" applyBorder="1" applyAlignment="1">
      <alignment horizontal="left" vertical="top" wrapText="1"/>
    </xf>
    <xf numFmtId="172" fontId="12" fillId="3" borderId="12" xfId="0" applyNumberFormat="1" applyFont="1" applyFill="1" applyBorder="1" applyAlignment="1">
      <alignment horizontal="center" wrapText="1"/>
    </xf>
    <xf numFmtId="172" fontId="12" fillId="5" borderId="12" xfId="0" applyNumberFormat="1" applyFont="1" applyFill="1" applyBorder="1" applyAlignment="1">
      <alignment horizontal="center" wrapText="1"/>
    </xf>
    <xf numFmtId="164" fontId="30" fillId="7" borderId="1" xfId="0" applyFont="1" applyFill="1" applyBorder="1" applyAlignment="1">
      <alignment horizontal="center" vertical="center" wrapText="1"/>
    </xf>
    <xf numFmtId="164" fontId="7" fillId="0" borderId="1" xfId="0" applyFont="1" applyFill="1" applyBorder="1" applyAlignment="1">
      <alignment horizontal="left" vertical="top" wrapText="1"/>
    </xf>
    <xf numFmtId="167" fontId="30" fillId="7" borderId="12" xfId="0" applyNumberFormat="1" applyFont="1" applyFill="1" applyBorder="1" applyAlignment="1">
      <alignment horizontal="center" vertical="center" wrapText="1"/>
    </xf>
    <xf numFmtId="164" fontId="30" fillId="7" borderId="12" xfId="0" applyFont="1" applyFill="1" applyBorder="1" applyAlignment="1">
      <alignment horizontal="center" vertical="center" wrapText="1"/>
    </xf>
    <xf numFmtId="164" fontId="7" fillId="7" borderId="12" xfId="0" applyFont="1" applyFill="1" applyBorder="1" applyAlignment="1">
      <alignment horizontal="justify" vertical="center" wrapText="1"/>
    </xf>
    <xf numFmtId="164" fontId="12" fillId="7" borderId="12" xfId="0" applyFont="1" applyFill="1" applyBorder="1" applyAlignment="1">
      <alignment horizontal="center" vertical="center" wrapText="1"/>
    </xf>
    <xf numFmtId="172" fontId="12" fillId="7" borderId="12" xfId="0" applyNumberFormat="1" applyFont="1" applyFill="1" applyBorder="1" applyAlignment="1">
      <alignment horizontal="center" wrapText="1"/>
    </xf>
    <xf numFmtId="167" fontId="30" fillId="0" borderId="12" xfId="0" applyNumberFormat="1" applyFont="1" applyBorder="1" applyAlignment="1">
      <alignment horizontal="center" vertical="center" wrapText="1"/>
    </xf>
    <xf numFmtId="164" fontId="30" fillId="0" borderId="12" xfId="0" applyFont="1" applyBorder="1" applyAlignment="1">
      <alignment horizontal="center" vertical="center" wrapText="1"/>
    </xf>
    <xf numFmtId="164" fontId="15" fillId="0" borderId="12" xfId="0" applyFont="1" applyBorder="1" applyAlignment="1">
      <alignment vertical="center" wrapText="1"/>
    </xf>
    <xf numFmtId="164" fontId="12" fillId="4" borderId="12" xfId="0" applyFont="1" applyFill="1" applyBorder="1" applyAlignment="1">
      <alignment horizontal="center" vertical="center" wrapText="1"/>
    </xf>
    <xf numFmtId="173" fontId="12" fillId="0" borderId="12" xfId="0" applyNumberFormat="1" applyFont="1" applyFill="1" applyBorder="1" applyAlignment="1">
      <alignment horizontal="center" wrapText="1"/>
    </xf>
    <xf numFmtId="173" fontId="12" fillId="5" borderId="12" xfId="0" applyNumberFormat="1" applyFont="1" applyFill="1" applyBorder="1" applyAlignment="1">
      <alignment horizontal="center" wrapText="1"/>
    </xf>
    <xf numFmtId="164" fontId="7" fillId="0" borderId="12" xfId="0" applyFont="1" applyBorder="1" applyAlignment="1">
      <alignment horizontal="left" vertical="center" wrapText="1"/>
    </xf>
    <xf numFmtId="175" fontId="12" fillId="4" borderId="12" xfId="15" applyNumberFormat="1" applyFont="1" applyFill="1" applyBorder="1" applyAlignment="1" applyProtection="1">
      <alignment horizontal="center" wrapText="1"/>
      <protection/>
    </xf>
    <xf numFmtId="175" fontId="12" fillId="5" borderId="12" xfId="15" applyNumberFormat="1" applyFont="1" applyFill="1" applyBorder="1" applyAlignment="1" applyProtection="1">
      <alignment horizontal="center" wrapText="1"/>
      <protection/>
    </xf>
    <xf numFmtId="167" fontId="17" fillId="0" borderId="12" xfId="0" applyNumberFormat="1" applyFont="1" applyBorder="1" applyAlignment="1">
      <alignment horizontal="center" vertical="center" wrapText="1"/>
    </xf>
    <xf numFmtId="164" fontId="17" fillId="0" borderId="12" xfId="0" applyFont="1" applyBorder="1" applyAlignment="1">
      <alignment horizontal="center" vertical="center" wrapText="1"/>
    </xf>
    <xf numFmtId="164" fontId="14" fillId="6" borderId="8" xfId="0" applyFont="1" applyFill="1" applyBorder="1" applyAlignment="1">
      <alignment horizontal="justify" vertical="top" wrapText="1"/>
    </xf>
    <xf numFmtId="166" fontId="15" fillId="0" borderId="1" xfId="0" applyNumberFormat="1" applyFont="1" applyFill="1" applyBorder="1" applyAlignment="1">
      <alignment wrapText="1"/>
    </xf>
    <xf numFmtId="164" fontId="12" fillId="4" borderId="1" xfId="0" applyFont="1" applyFill="1" applyBorder="1" applyAlignment="1">
      <alignment horizontal="center" vertical="center" wrapText="1"/>
    </xf>
    <xf numFmtId="164" fontId="15" fillId="0" borderId="1" xfId="0" applyFont="1" applyFill="1" applyBorder="1" applyAlignment="1">
      <alignment vertical="top" wrapText="1"/>
    </xf>
    <xf numFmtId="164" fontId="0" fillId="0" borderId="1" xfId="0" applyFill="1" applyBorder="1" applyAlignment="1">
      <alignment horizontal="center"/>
    </xf>
    <xf numFmtId="164" fontId="0" fillId="5" borderId="1" xfId="0" applyFill="1" applyBorder="1" applyAlignment="1">
      <alignment horizontal="center"/>
    </xf>
    <xf numFmtId="164" fontId="7" fillId="0" borderId="1" xfId="0" applyFont="1" applyFill="1" applyBorder="1" applyAlignment="1">
      <alignment vertical="top" wrapText="1"/>
    </xf>
    <xf numFmtId="164" fontId="4" fillId="5" borderId="0" xfId="0" applyFont="1" applyFill="1" applyBorder="1" applyAlignment="1">
      <alignment horizontal="left" vertical="center" wrapText="1"/>
    </xf>
    <xf numFmtId="164" fontId="10" fillId="5" borderId="0" xfId="0" applyFont="1" applyFill="1" applyBorder="1" applyAlignment="1">
      <alignment horizontal="center" vertical="top" wrapText="1"/>
    </xf>
    <xf numFmtId="164" fontId="12" fillId="5" borderId="1" xfId="0" applyFont="1" applyFill="1" applyBorder="1" applyAlignment="1">
      <alignment horizontal="center" vertical="center" wrapText="1"/>
    </xf>
    <xf numFmtId="164" fontId="12" fillId="5" borderId="5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/>
    </xf>
    <xf numFmtId="173" fontId="12" fillId="5" borderId="1" xfId="0" applyNumberFormat="1" applyFont="1" applyFill="1" applyBorder="1" applyAlignment="1">
      <alignment horizontal="center" wrapText="1"/>
    </xf>
    <xf numFmtId="164" fontId="31" fillId="7" borderId="8" xfId="0" applyFont="1" applyFill="1" applyBorder="1" applyAlignment="1">
      <alignment horizontal="justify" vertical="top" wrapText="1"/>
    </xf>
    <xf numFmtId="164" fontId="21" fillId="7" borderId="8" xfId="0" applyFont="1" applyFill="1" applyBorder="1" applyAlignment="1">
      <alignment horizontal="justify" vertical="top" wrapText="1"/>
    </xf>
    <xf numFmtId="164" fontId="26" fillId="0" borderId="12" xfId="0" applyFont="1" applyFill="1" applyBorder="1" applyAlignment="1">
      <alignment horizontal="center" wrapText="1"/>
    </xf>
    <xf numFmtId="164" fontId="7" fillId="0" borderId="12" xfId="0" applyFont="1" applyBorder="1" applyAlignment="1">
      <alignment horizontal="justify" vertical="center" wrapText="1"/>
    </xf>
    <xf numFmtId="164" fontId="26" fillId="0" borderId="12" xfId="0" applyFont="1" applyFill="1" applyBorder="1" applyAlignment="1">
      <alignment horizontal="center" vertical="center" wrapText="1"/>
    </xf>
    <xf numFmtId="167" fontId="18" fillId="8" borderId="1" xfId="0" applyNumberFormat="1" applyFont="1" applyFill="1" applyBorder="1" applyAlignment="1">
      <alignment horizontal="center" vertical="center"/>
    </xf>
    <xf numFmtId="164" fontId="7" fillId="8" borderId="3" xfId="0" applyFont="1" applyFill="1" applyBorder="1" applyAlignment="1">
      <alignment horizontal="justify" vertical="top" wrapText="1"/>
    </xf>
    <xf numFmtId="164" fontId="12" fillId="8" borderId="1" xfId="0" applyFont="1" applyFill="1" applyBorder="1" applyAlignment="1">
      <alignment horizontal="center" wrapText="1"/>
    </xf>
    <xf numFmtId="167" fontId="12" fillId="8" borderId="1" xfId="0" applyNumberFormat="1" applyFont="1" applyFill="1" applyBorder="1" applyAlignment="1">
      <alignment horizontal="center" wrapText="1"/>
    </xf>
    <xf numFmtId="171" fontId="12" fillId="8" borderId="1" xfId="0" applyNumberFormat="1" applyFont="1" applyFill="1" applyBorder="1" applyAlignment="1">
      <alignment horizontal="center" wrapText="1"/>
    </xf>
    <xf numFmtId="164" fontId="2" fillId="8" borderId="0" xfId="0" applyFont="1" applyFill="1" applyAlignment="1">
      <alignment/>
    </xf>
    <xf numFmtId="164" fontId="11" fillId="8" borderId="1" xfId="0" applyFont="1" applyFill="1" applyBorder="1" applyAlignment="1">
      <alignment horizontal="center" vertical="center" wrapText="1"/>
    </xf>
    <xf numFmtId="164" fontId="7" fillId="8" borderId="4" xfId="0" applyFont="1" applyFill="1" applyBorder="1" applyAlignment="1">
      <alignment horizontal="justify" vertical="top" wrapText="1"/>
    </xf>
    <xf numFmtId="167" fontId="20" fillId="8" borderId="1" xfId="0" applyNumberFormat="1" applyFont="1" applyFill="1" applyBorder="1" applyAlignment="1">
      <alignment horizontal="center" vertical="center"/>
    </xf>
    <xf numFmtId="164" fontId="0" fillId="8" borderId="0" xfId="0" applyFill="1" applyAlignment="1">
      <alignment/>
    </xf>
    <xf numFmtId="164" fontId="2" fillId="8" borderId="1" xfId="0" applyFont="1" applyFill="1" applyBorder="1" applyAlignment="1">
      <alignment horizontal="center" vertical="center" wrapText="1"/>
    </xf>
    <xf numFmtId="164" fontId="7" fillId="8" borderId="1" xfId="0" applyFont="1" applyFill="1" applyBorder="1" applyAlignment="1">
      <alignment horizontal="justify" vertical="top" wrapText="1"/>
    </xf>
    <xf numFmtId="167" fontId="23" fillId="8" borderId="12" xfId="0" applyNumberFormat="1" applyFont="1" applyFill="1" applyBorder="1" applyAlignment="1">
      <alignment horizontal="right" vertical="center" wrapText="1"/>
    </xf>
    <xf numFmtId="164" fontId="23" fillId="8" borderId="12" xfId="0" applyFont="1" applyFill="1" applyBorder="1" applyAlignment="1">
      <alignment horizontal="right" wrapText="1"/>
    </xf>
    <xf numFmtId="164" fontId="21" fillId="8" borderId="1" xfId="0" applyFont="1" applyFill="1" applyBorder="1" applyAlignment="1">
      <alignment horizontal="left" vertical="top" wrapText="1"/>
    </xf>
    <xf numFmtId="164" fontId="26" fillId="8" borderId="1" xfId="0" applyFont="1" applyFill="1" applyBorder="1" applyAlignment="1">
      <alignment horizontal="center" wrapText="1"/>
    </xf>
    <xf numFmtId="164" fontId="15" fillId="8" borderId="1" xfId="0" applyFont="1" applyFill="1" applyBorder="1" applyAlignment="1">
      <alignment vertical="top" wrapText="1"/>
    </xf>
    <xf numFmtId="164" fontId="25" fillId="3" borderId="1" xfId="0" applyFont="1" applyFill="1" applyBorder="1" applyAlignment="1">
      <alignment horizontal="center" vertical="center" wrapText="1"/>
    </xf>
    <xf numFmtId="164" fontId="26" fillId="3" borderId="1" xfId="0" applyFont="1" applyFill="1" applyBorder="1" applyAlignment="1">
      <alignment horizontal="center" wrapText="1"/>
    </xf>
    <xf numFmtId="165" fontId="26" fillId="3" borderId="1" xfId="0" applyNumberFormat="1" applyFont="1" applyFill="1" applyBorder="1" applyAlignment="1">
      <alignment horizontal="center" wrapText="1"/>
    </xf>
    <xf numFmtId="164" fontId="27" fillId="3" borderId="0" xfId="0" applyFont="1" applyFill="1" applyAlignment="1">
      <alignment/>
    </xf>
    <xf numFmtId="164" fontId="14" fillId="7" borderId="1" xfId="0" applyFont="1" applyFill="1" applyBorder="1" applyAlignment="1">
      <alignment horizontal="left" vertical="top" wrapText="1"/>
    </xf>
    <xf numFmtId="164" fontId="15" fillId="0" borderId="1" xfId="0" applyFont="1" applyFill="1" applyBorder="1" applyAlignment="1">
      <alignment horizontal="justify" vertical="top" wrapText="1"/>
    </xf>
    <xf numFmtId="164" fontId="7" fillId="7" borderId="1" xfId="0" applyFont="1" applyFill="1" applyBorder="1" applyAlignment="1">
      <alignment horizontal="left" vertical="top" wrapText="1"/>
    </xf>
    <xf numFmtId="164" fontId="7" fillId="9" borderId="1" xfId="0" applyFont="1" applyFill="1" applyBorder="1" applyAlignment="1">
      <alignment horizontal="justify" vertical="top" wrapText="1"/>
    </xf>
    <xf numFmtId="164" fontId="7" fillId="0" borderId="1" xfId="0" applyFont="1" applyFill="1" applyBorder="1" applyAlignment="1">
      <alignment horizontal="left" vertical="top" wrapText="1"/>
    </xf>
    <xf numFmtId="164" fontId="2" fillId="3" borderId="0" xfId="0" applyFont="1" applyFill="1" applyAlignment="1">
      <alignment/>
    </xf>
    <xf numFmtId="164" fontId="7" fillId="7" borderId="1" xfId="0" applyFont="1" applyFill="1" applyBorder="1" applyAlignment="1">
      <alignment horizontal="left" vertical="top" wrapText="1"/>
    </xf>
    <xf numFmtId="177" fontId="12" fillId="0" borderId="1" xfId="0" applyNumberFormat="1" applyFont="1" applyFill="1" applyBorder="1" applyAlignment="1">
      <alignment horizontal="center" wrapText="1"/>
    </xf>
    <xf numFmtId="164" fontId="7" fillId="7" borderId="1" xfId="0" applyFont="1" applyFill="1" applyBorder="1" applyAlignment="1">
      <alignment horizontal="left" vertical="center" wrapText="1"/>
    </xf>
    <xf numFmtId="164" fontId="12" fillId="7" borderId="1" xfId="0" applyFont="1" applyFill="1" applyBorder="1" applyAlignment="1">
      <alignment horizontal="center" vertical="center" wrapText="1"/>
    </xf>
    <xf numFmtId="167" fontId="30" fillId="0" borderId="1" xfId="0" applyNumberFormat="1" applyFont="1" applyBorder="1" applyAlignment="1">
      <alignment horizontal="center" vertical="center" wrapText="1"/>
    </xf>
    <xf numFmtId="164" fontId="30" fillId="0" borderId="1" xfId="0" applyFont="1" applyBorder="1" applyAlignment="1">
      <alignment horizontal="center" vertical="center" wrapText="1"/>
    </xf>
    <xf numFmtId="164" fontId="15" fillId="0" borderId="1" xfId="0" applyFont="1" applyBorder="1" applyAlignment="1">
      <alignment vertical="center" wrapText="1"/>
    </xf>
    <xf numFmtId="167" fontId="17" fillId="0" borderId="1" xfId="0" applyNumberFormat="1" applyFont="1" applyBorder="1" applyAlignment="1">
      <alignment horizontal="center" vertical="center" wrapText="1"/>
    </xf>
    <xf numFmtId="164" fontId="17" fillId="0" borderId="1" xfId="0" applyFont="1" applyBorder="1" applyAlignment="1">
      <alignment horizontal="center" vertical="center" wrapText="1"/>
    </xf>
    <xf numFmtId="164" fontId="7" fillId="0" borderId="1" xfId="0" applyFont="1" applyBorder="1" applyAlignment="1">
      <alignment horizontal="left" vertical="center" wrapText="1"/>
    </xf>
    <xf numFmtId="164" fontId="0" fillId="3" borderId="0" xfId="0" applyFill="1" applyAlignment="1">
      <alignment/>
    </xf>
    <xf numFmtId="166" fontId="15" fillId="7" borderId="1" xfId="0" applyNumberFormat="1" applyFont="1" applyFill="1" applyBorder="1" applyAlignment="1">
      <alignment wrapText="1"/>
    </xf>
    <xf numFmtId="164" fontId="4" fillId="0" borderId="0" xfId="0" applyFont="1" applyFill="1" applyBorder="1" applyAlignment="1">
      <alignment horizontal="center" wrapText="1"/>
    </xf>
    <xf numFmtId="164" fontId="14" fillId="0" borderId="0" xfId="0" applyFont="1" applyFill="1" applyBorder="1" applyAlignment="1">
      <alignment horizontal="left" vertical="center" wrapText="1"/>
    </xf>
    <xf numFmtId="164" fontId="10" fillId="0" borderId="0" xfId="0" applyFont="1" applyFill="1" applyBorder="1" applyAlignment="1">
      <alignment horizontal="center" wrapText="1"/>
    </xf>
    <xf numFmtId="164" fontId="14" fillId="0" borderId="1" xfId="0" applyFont="1" applyFill="1" applyBorder="1" applyAlignment="1">
      <alignment horizontal="left" vertical="top" wrapText="1"/>
    </xf>
    <xf numFmtId="164" fontId="0" fillId="0" borderId="1" xfId="0" applyFill="1" applyBorder="1" applyAlignment="1">
      <alignment horizontal="center" vertical="center"/>
    </xf>
    <xf numFmtId="164" fontId="15" fillId="0" borderId="1" xfId="0" applyFont="1" applyFill="1" applyBorder="1" applyAlignment="1">
      <alignment wrapText="1"/>
    </xf>
    <xf numFmtId="164" fontId="28" fillId="0" borderId="1" xfId="0" applyFont="1" applyFill="1" applyBorder="1" applyAlignment="1">
      <alignment horizontal="center"/>
    </xf>
    <xf numFmtId="164" fontId="7" fillId="0" borderId="1" xfId="0" applyFont="1" applyFill="1" applyBorder="1" applyAlignment="1">
      <alignment horizontal="left" vertical="center" wrapText="1"/>
    </xf>
    <xf numFmtId="167" fontId="30" fillId="0" borderId="1" xfId="0" applyNumberFormat="1" applyFont="1" applyFill="1" applyBorder="1" applyAlignment="1">
      <alignment horizontal="center" vertical="center" wrapText="1"/>
    </xf>
    <xf numFmtId="164" fontId="30" fillId="0" borderId="1" xfId="0" applyFont="1" applyFill="1" applyBorder="1" applyAlignment="1">
      <alignment horizontal="center" vertical="center" wrapText="1"/>
    </xf>
    <xf numFmtId="164" fontId="15" fillId="0" borderId="1" xfId="0" applyFont="1" applyFill="1" applyBorder="1" applyAlignment="1">
      <alignment vertical="center" wrapText="1"/>
    </xf>
    <xf numFmtId="167" fontId="17" fillId="0" borderId="1" xfId="0" applyNumberFormat="1" applyFont="1" applyFill="1" applyBorder="1" applyAlignment="1">
      <alignment horizontal="center" vertical="center" wrapText="1"/>
    </xf>
    <xf numFmtId="164" fontId="17" fillId="0" borderId="1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66FFFF"/>
      <rgbColor rgb="00FF9999"/>
      <rgbColor rgb="00CC99FF"/>
      <rgbColor rgb="00FFCC99"/>
      <rgbColor rgb="003366FF"/>
      <rgbColor rgb="0066CC99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Z78"/>
  <sheetViews>
    <sheetView zoomScale="85" zoomScaleNormal="85" zoomScaleSheetLayoutView="75" workbookViewId="0" topLeftCell="A1">
      <selection activeCell="I12" sqref="I12"/>
    </sheetView>
  </sheetViews>
  <sheetFormatPr defaultColWidth="9.140625" defaultRowHeight="15"/>
  <cols>
    <col min="1" max="1" width="3.140625" style="1" customWidth="1"/>
    <col min="2" max="2" width="2.421875" style="1" customWidth="1"/>
    <col min="3" max="3" width="2.140625" style="1" customWidth="1"/>
    <col min="4" max="4" width="2.421875" style="1" customWidth="1"/>
    <col min="5" max="17" width="2.8515625" style="1" customWidth="1"/>
    <col min="18" max="18" width="95.00390625" style="1" customWidth="1"/>
    <col min="19" max="19" width="7.7109375" style="1" customWidth="1"/>
    <col min="20" max="20" width="10.57421875" style="2" customWidth="1"/>
    <col min="21" max="21" width="10.7109375" style="2" customWidth="1"/>
    <col min="22" max="22" width="11.421875" style="2" customWidth="1"/>
    <col min="23" max="23" width="10.57421875" style="2" customWidth="1"/>
    <col min="24" max="24" width="9.421875" style="2" customWidth="1"/>
    <col min="25" max="25" width="10.7109375" style="2" customWidth="1"/>
    <col min="26" max="26" width="11.421875" style="2" customWidth="1"/>
    <col min="27" max="16384" width="8.8515625" style="1" customWidth="1"/>
  </cols>
  <sheetData>
    <row r="1" ht="48.75" customHeight="1"/>
    <row r="2" spans="1:26" ht="72" customHeight="1">
      <c r="A2" s="3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5" t="s">
        <v>0</v>
      </c>
      <c r="T2" s="5"/>
      <c r="U2" s="5"/>
      <c r="V2" s="5"/>
      <c r="W2" s="5"/>
      <c r="X2" s="5"/>
      <c r="Y2" s="5"/>
      <c r="Z2" s="5"/>
    </row>
    <row r="3" spans="1:26" ht="0.75" customHeight="1">
      <c r="A3" s="3"/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6"/>
      <c r="S3" s="7">
        <v>3</v>
      </c>
      <c r="T3" s="7"/>
      <c r="U3" s="7"/>
      <c r="V3" s="7"/>
      <c r="W3" s="7"/>
      <c r="X3" s="7"/>
      <c r="Y3" s="7"/>
      <c r="Z3" s="7"/>
    </row>
    <row r="4" spans="1:26" ht="0.75" customHeight="1">
      <c r="A4" s="3"/>
      <c r="B4" s="3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6"/>
      <c r="S4" s="7"/>
      <c r="T4" s="7"/>
      <c r="U4" s="7"/>
      <c r="V4" s="7"/>
      <c r="W4" s="7"/>
      <c r="X4" s="7"/>
      <c r="Y4" s="7"/>
      <c r="Z4" s="7"/>
    </row>
    <row r="5" spans="1:26" s="9" customFormat="1" ht="60.75" customHeight="1">
      <c r="A5" s="8"/>
      <c r="B5" s="3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5" t="s">
        <v>1</v>
      </c>
      <c r="S5" s="5"/>
      <c r="T5" s="5"/>
      <c r="U5" s="5"/>
      <c r="V5" s="5"/>
      <c r="W5" s="5"/>
      <c r="X5" s="5"/>
      <c r="Y5" s="5"/>
      <c r="Z5" s="5"/>
    </row>
    <row r="6" spans="1:26" s="9" customFormat="1" ht="18.75">
      <c r="A6" s="10" t="s">
        <v>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</row>
    <row r="7" spans="1:26" s="9" customFormat="1" ht="18.75">
      <c r="A7" s="10" t="s">
        <v>3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</row>
    <row r="8" spans="1:26" s="9" customFormat="1" ht="12" customHeight="1">
      <c r="A8" s="11" t="s">
        <v>4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</row>
    <row r="9" spans="1:26" s="9" customFormat="1" ht="16.5">
      <c r="A9" s="12" t="s">
        <v>5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</row>
    <row r="10" spans="1:26" s="9" customFormat="1" ht="40.5" customHeight="1">
      <c r="A10" s="13" t="s">
        <v>6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</row>
    <row r="11" spans="1:26" s="9" customFormat="1" ht="19.5">
      <c r="A11" s="14"/>
      <c r="B11" s="14"/>
      <c r="C11" s="14"/>
      <c r="D11" s="14"/>
      <c r="E11" s="14"/>
      <c r="F11" s="14"/>
      <c r="G11" s="14"/>
      <c r="H11" s="14"/>
      <c r="I11" s="15" t="s">
        <v>7</v>
      </c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6"/>
      <c r="U11" s="16"/>
      <c r="V11" s="16"/>
      <c r="W11" s="16"/>
      <c r="X11" s="16"/>
      <c r="Y11" s="17"/>
      <c r="Z11" s="17"/>
    </row>
    <row r="12" spans="1:26" s="9" customFormat="1" ht="16.5" customHeight="1">
      <c r="A12" s="14"/>
      <c r="B12" s="14"/>
      <c r="C12" s="14"/>
      <c r="D12" s="14"/>
      <c r="E12" s="14"/>
      <c r="F12" s="14"/>
      <c r="G12" s="14"/>
      <c r="H12" s="14"/>
      <c r="I12" s="18" t="s">
        <v>8</v>
      </c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</row>
    <row r="13" spans="1:26" ht="16.5" customHeight="1">
      <c r="A13" s="4"/>
      <c r="B13" s="4"/>
      <c r="C13" s="4"/>
      <c r="D13" s="4"/>
      <c r="E13" s="4"/>
      <c r="F13" s="4"/>
      <c r="G13" s="4"/>
      <c r="H13" s="4"/>
      <c r="I13" s="18" t="s">
        <v>9</v>
      </c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</row>
    <row r="14" spans="1:26" ht="16.5">
      <c r="A14" s="4"/>
      <c r="B14" s="4"/>
      <c r="C14" s="4"/>
      <c r="D14" s="4"/>
      <c r="E14" s="4"/>
      <c r="F14" s="4"/>
      <c r="G14" s="4"/>
      <c r="H14" s="4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20"/>
      <c r="U14" s="20"/>
      <c r="V14" s="20"/>
      <c r="W14" s="20"/>
      <c r="X14" s="20"/>
      <c r="Y14" s="20"/>
      <c r="Z14" s="20"/>
    </row>
    <row r="15" spans="1:26" s="3" customFormat="1" ht="30.75" customHeight="1">
      <c r="A15" s="21" t="s">
        <v>10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 t="s">
        <v>11</v>
      </c>
      <c r="S15" s="22" t="s">
        <v>12</v>
      </c>
      <c r="T15" s="22" t="s">
        <v>13</v>
      </c>
      <c r="U15" s="22"/>
      <c r="V15" s="22"/>
      <c r="W15" s="22"/>
      <c r="X15" s="22"/>
      <c r="Y15" s="22" t="s">
        <v>14</v>
      </c>
      <c r="Z15" s="22"/>
    </row>
    <row r="16" spans="1:26" s="3" customFormat="1" ht="30.75" customHeight="1">
      <c r="A16" s="21" t="s">
        <v>15</v>
      </c>
      <c r="B16" s="21"/>
      <c r="C16" s="21"/>
      <c r="D16" s="21" t="s">
        <v>16</v>
      </c>
      <c r="E16" s="21"/>
      <c r="F16" s="21" t="s">
        <v>17</v>
      </c>
      <c r="G16" s="21"/>
      <c r="H16" s="23" t="s">
        <v>18</v>
      </c>
      <c r="I16" s="23"/>
      <c r="J16" s="23"/>
      <c r="K16" s="23"/>
      <c r="L16" s="23"/>
      <c r="M16" s="23"/>
      <c r="N16" s="23"/>
      <c r="O16" s="23"/>
      <c r="P16" s="23"/>
      <c r="Q16" s="23"/>
      <c r="R16" s="21"/>
      <c r="S16" s="22"/>
      <c r="T16" s="22"/>
      <c r="U16" s="22"/>
      <c r="V16" s="22"/>
      <c r="W16" s="22"/>
      <c r="X16" s="22"/>
      <c r="Y16" s="22"/>
      <c r="Z16" s="22"/>
    </row>
    <row r="17" spans="1:26" s="3" customFormat="1" ht="30.75" customHeight="1">
      <c r="A17" s="21"/>
      <c r="B17" s="21"/>
      <c r="C17" s="21"/>
      <c r="D17" s="21"/>
      <c r="E17" s="21"/>
      <c r="F17" s="21"/>
      <c r="G17" s="21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1"/>
      <c r="S17" s="22"/>
      <c r="T17" s="22" t="s">
        <v>19</v>
      </c>
      <c r="U17" s="22" t="s">
        <v>20</v>
      </c>
      <c r="V17" s="22" t="s">
        <v>21</v>
      </c>
      <c r="W17" s="22" t="s">
        <v>22</v>
      </c>
      <c r="X17" s="22" t="s">
        <v>23</v>
      </c>
      <c r="Y17" s="22" t="s">
        <v>24</v>
      </c>
      <c r="Z17" s="22" t="s">
        <v>25</v>
      </c>
    </row>
    <row r="18" spans="1:26" s="3" customFormat="1" ht="13.5" customHeight="1">
      <c r="A18" s="21"/>
      <c r="B18" s="21"/>
      <c r="C18" s="21"/>
      <c r="D18" s="24"/>
      <c r="E18" s="24"/>
      <c r="F18" s="24"/>
      <c r="G18" s="24"/>
      <c r="H18" s="24"/>
      <c r="I18" s="21"/>
      <c r="J18" s="24"/>
      <c r="K18" s="21"/>
      <c r="L18" s="24"/>
      <c r="M18" s="21"/>
      <c r="N18" s="24"/>
      <c r="O18" s="21"/>
      <c r="P18" s="24"/>
      <c r="Q18" s="24"/>
      <c r="R18" s="21">
        <v>25</v>
      </c>
      <c r="S18" s="25">
        <v>26</v>
      </c>
      <c r="T18" s="26">
        <v>28</v>
      </c>
      <c r="U18" s="27">
        <v>29</v>
      </c>
      <c r="V18" s="27">
        <v>30</v>
      </c>
      <c r="W18" s="27">
        <v>31</v>
      </c>
      <c r="X18" s="27">
        <v>32</v>
      </c>
      <c r="Y18" s="27">
        <v>33</v>
      </c>
      <c r="Z18" s="26">
        <v>34</v>
      </c>
    </row>
    <row r="19" spans="1:26" s="3" customFormat="1" ht="25.5" customHeight="1">
      <c r="A19" s="21">
        <v>6</v>
      </c>
      <c r="B19" s="21">
        <v>0</v>
      </c>
      <c r="C19" s="21">
        <v>1</v>
      </c>
      <c r="D19" s="21">
        <v>0</v>
      </c>
      <c r="E19" s="21">
        <v>5</v>
      </c>
      <c r="F19" s="21">
        <v>0</v>
      </c>
      <c r="G19" s="21">
        <v>2</v>
      </c>
      <c r="H19" s="21">
        <v>1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8" t="s">
        <v>26</v>
      </c>
      <c r="S19" s="29" t="s">
        <v>27</v>
      </c>
      <c r="T19" s="30">
        <f>T28+T68</f>
        <v>77965.392</v>
      </c>
      <c r="U19" s="30">
        <f>U28+U68</f>
        <v>88057.44</v>
      </c>
      <c r="V19" s="30">
        <f>V28+V68</f>
        <v>334.179</v>
      </c>
      <c r="W19" s="30">
        <f>W28+W68</f>
        <v>334.179</v>
      </c>
      <c r="X19" s="30">
        <f>X28+X68</f>
        <v>334.179</v>
      </c>
      <c r="Y19" s="30">
        <f>SUM(T19:X19)</f>
        <v>167025.369</v>
      </c>
      <c r="Z19" s="31">
        <v>2025</v>
      </c>
    </row>
    <row r="20" spans="1:26" s="3" customFormat="1" ht="29.25">
      <c r="A20" s="21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3" t="s">
        <v>28</v>
      </c>
      <c r="S20" s="34" t="s">
        <v>29</v>
      </c>
      <c r="T20" s="35"/>
      <c r="U20" s="35"/>
      <c r="V20" s="35"/>
      <c r="W20" s="35"/>
      <c r="X20" s="35"/>
      <c r="Y20" s="35"/>
      <c r="Z20" s="36">
        <v>2025</v>
      </c>
    </row>
    <row r="21" spans="1:26" s="3" customFormat="1" ht="34.5" customHeight="1">
      <c r="A21" s="21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7" t="s">
        <v>30</v>
      </c>
      <c r="S21" s="34" t="s">
        <v>31</v>
      </c>
      <c r="T21" s="38">
        <v>1</v>
      </c>
      <c r="U21" s="38">
        <v>0</v>
      </c>
      <c r="V21" s="38">
        <v>0</v>
      </c>
      <c r="W21" s="38">
        <v>0</v>
      </c>
      <c r="X21" s="38">
        <v>0</v>
      </c>
      <c r="Y21" s="38">
        <v>1</v>
      </c>
      <c r="Z21" s="36">
        <v>2025</v>
      </c>
    </row>
    <row r="22" spans="1:26" s="3" customFormat="1" ht="29.25">
      <c r="A22" s="21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9" t="s">
        <v>32</v>
      </c>
      <c r="S22" s="34" t="s">
        <v>31</v>
      </c>
      <c r="T22" s="38">
        <v>2</v>
      </c>
      <c r="U22" s="38">
        <v>0</v>
      </c>
      <c r="V22" s="38">
        <v>0</v>
      </c>
      <c r="W22" s="38">
        <v>0</v>
      </c>
      <c r="X22" s="38">
        <v>0</v>
      </c>
      <c r="Y22" s="38">
        <v>2</v>
      </c>
      <c r="Z22" s="36">
        <v>2025</v>
      </c>
    </row>
    <row r="23" spans="1:26" s="3" customFormat="1" ht="32.25" customHeight="1">
      <c r="A23" s="21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40"/>
      <c r="R23" s="41" t="s">
        <v>33</v>
      </c>
      <c r="S23" s="42" t="s">
        <v>31</v>
      </c>
      <c r="T23" s="38">
        <v>1</v>
      </c>
      <c r="U23" s="38">
        <v>0</v>
      </c>
      <c r="V23" s="38">
        <v>0</v>
      </c>
      <c r="W23" s="38">
        <v>0</v>
      </c>
      <c r="X23" s="38">
        <v>0</v>
      </c>
      <c r="Y23" s="38">
        <v>1</v>
      </c>
      <c r="Z23" s="36">
        <v>2025</v>
      </c>
    </row>
    <row r="24" spans="1:26" s="3" customFormat="1" ht="31.5" customHeight="1">
      <c r="A24" s="21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40"/>
      <c r="R24" s="41" t="s">
        <v>34</v>
      </c>
      <c r="S24" s="42" t="s">
        <v>31</v>
      </c>
      <c r="T24" s="38">
        <v>10</v>
      </c>
      <c r="U24" s="38">
        <v>1</v>
      </c>
      <c r="V24" s="38">
        <v>1</v>
      </c>
      <c r="W24" s="38">
        <v>27</v>
      </c>
      <c r="X24" s="38">
        <v>1</v>
      </c>
      <c r="Y24" s="38">
        <v>40</v>
      </c>
      <c r="Z24" s="36">
        <v>2025</v>
      </c>
    </row>
    <row r="25" spans="1:26" s="3" customFormat="1" ht="31.5" customHeight="1">
      <c r="A25" s="21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40"/>
      <c r="R25" s="41" t="s">
        <v>35</v>
      </c>
      <c r="S25" s="42" t="s">
        <v>36</v>
      </c>
      <c r="T25" s="38">
        <v>91</v>
      </c>
      <c r="U25" s="38">
        <v>92</v>
      </c>
      <c r="V25" s="38">
        <v>93</v>
      </c>
      <c r="W25" s="38">
        <v>94</v>
      </c>
      <c r="X25" s="38">
        <v>95</v>
      </c>
      <c r="Y25" s="38">
        <v>95</v>
      </c>
      <c r="Z25" s="36">
        <v>2025</v>
      </c>
    </row>
    <row r="26" spans="1:26" s="3" customFormat="1" ht="31.5" customHeight="1">
      <c r="A26" s="21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40"/>
      <c r="R26" s="33" t="s">
        <v>37</v>
      </c>
      <c r="S26" s="34" t="s">
        <v>29</v>
      </c>
      <c r="T26" s="38"/>
      <c r="U26" s="38"/>
      <c r="V26" s="38"/>
      <c r="W26" s="38"/>
      <c r="X26" s="38"/>
      <c r="Y26" s="38"/>
      <c r="Z26" s="36"/>
    </row>
    <row r="27" spans="1:26" s="3" customFormat="1" ht="27.75" customHeight="1">
      <c r="A27" s="21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40"/>
      <c r="R27" s="33" t="s">
        <v>38</v>
      </c>
      <c r="S27" s="43" t="s">
        <v>31</v>
      </c>
      <c r="T27" s="44">
        <v>0</v>
      </c>
      <c r="U27" s="44">
        <v>200</v>
      </c>
      <c r="V27" s="44">
        <v>0</v>
      </c>
      <c r="W27" s="44">
        <v>0</v>
      </c>
      <c r="X27" s="44">
        <v>0</v>
      </c>
      <c r="Y27" s="44">
        <v>0</v>
      </c>
      <c r="Z27" s="45">
        <v>2025</v>
      </c>
    </row>
    <row r="28" spans="1:26" s="3" customFormat="1" ht="29.25">
      <c r="A28" s="21">
        <v>6</v>
      </c>
      <c r="B28" s="21">
        <v>0</v>
      </c>
      <c r="C28" s="21">
        <v>1</v>
      </c>
      <c r="D28" s="21">
        <v>0</v>
      </c>
      <c r="E28" s="21">
        <v>5</v>
      </c>
      <c r="F28" s="21">
        <v>0</v>
      </c>
      <c r="G28" s="21">
        <v>2</v>
      </c>
      <c r="H28" s="21">
        <v>1</v>
      </c>
      <c r="I28" s="21">
        <v>0</v>
      </c>
      <c r="J28" s="21">
        <v>1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46" t="s">
        <v>39</v>
      </c>
      <c r="S28" s="47" t="s">
        <v>27</v>
      </c>
      <c r="T28" s="48">
        <f>SUM(T29,T45)</f>
        <v>77965.392</v>
      </c>
      <c r="U28" s="48">
        <f>SUM(U29+U45)</f>
        <v>87457.5</v>
      </c>
      <c r="V28" s="48">
        <f>SUM(V29,V45)</f>
        <v>334.179</v>
      </c>
      <c r="W28" s="48">
        <f>SUM(W63)</f>
        <v>334.179</v>
      </c>
      <c r="X28" s="48">
        <f>SUM(X63)</f>
        <v>334.179</v>
      </c>
      <c r="Y28" s="48">
        <f aca="true" t="shared" si="0" ref="Y28:Y29">SUM(T28:X28)</f>
        <v>166425.429</v>
      </c>
      <c r="Z28" s="36">
        <v>2025</v>
      </c>
    </row>
    <row r="29" spans="1:26" s="3" customFormat="1" ht="16.5" customHeight="1">
      <c r="A29" s="21">
        <v>6</v>
      </c>
      <c r="B29" s="21">
        <v>0</v>
      </c>
      <c r="C29" s="21">
        <v>1</v>
      </c>
      <c r="D29" s="21">
        <v>0</v>
      </c>
      <c r="E29" s="21">
        <v>5</v>
      </c>
      <c r="F29" s="21">
        <v>0</v>
      </c>
      <c r="G29" s="21">
        <v>2</v>
      </c>
      <c r="H29" s="21">
        <v>1</v>
      </c>
      <c r="I29" s="21">
        <v>0</v>
      </c>
      <c r="J29" s="21">
        <v>1</v>
      </c>
      <c r="K29" s="21">
        <v>0</v>
      </c>
      <c r="L29" s="21">
        <v>1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49" t="s">
        <v>40</v>
      </c>
      <c r="S29" s="50" t="s">
        <v>27</v>
      </c>
      <c r="T29" s="48">
        <f>SUM(T32,T34,T39,T41)</f>
        <v>6069.6230000000005</v>
      </c>
      <c r="U29" s="51">
        <v>3044.151</v>
      </c>
      <c r="V29" s="52">
        <v>0</v>
      </c>
      <c r="W29" s="52">
        <v>0</v>
      </c>
      <c r="X29" s="52">
        <v>0</v>
      </c>
      <c r="Y29" s="48">
        <f t="shared" si="0"/>
        <v>9113.774000000001</v>
      </c>
      <c r="Z29" s="36">
        <v>2025</v>
      </c>
    </row>
    <row r="30" spans="1:26" s="3" customFormat="1" ht="18" customHeight="1">
      <c r="A30" s="21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53" t="s">
        <v>41</v>
      </c>
      <c r="S30" s="36" t="s">
        <v>42</v>
      </c>
      <c r="T30" s="54">
        <v>0</v>
      </c>
      <c r="U30" s="55">
        <v>5.7</v>
      </c>
      <c r="V30" s="38">
        <v>0</v>
      </c>
      <c r="W30" s="38">
        <v>0</v>
      </c>
      <c r="X30" s="38">
        <v>0</v>
      </c>
      <c r="Y30" s="55">
        <v>5.7</v>
      </c>
      <c r="Z30" s="36">
        <v>2025</v>
      </c>
    </row>
    <row r="31" spans="1:26" s="3" customFormat="1" ht="30.75" customHeight="1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37" t="s">
        <v>43</v>
      </c>
      <c r="S31" s="36" t="s">
        <v>44</v>
      </c>
      <c r="T31" s="38">
        <v>1</v>
      </c>
      <c r="U31" s="56">
        <v>1</v>
      </c>
      <c r="V31" s="56">
        <v>1</v>
      </c>
      <c r="W31" s="56">
        <v>1</v>
      </c>
      <c r="X31" s="38">
        <v>1</v>
      </c>
      <c r="Y31" s="38">
        <v>1</v>
      </c>
      <c r="Z31" s="36">
        <v>2025</v>
      </c>
    </row>
    <row r="32" spans="1:26" s="3" customFormat="1" ht="33.75" customHeight="1">
      <c r="A32" s="21">
        <v>6</v>
      </c>
      <c r="B32" s="21">
        <v>0</v>
      </c>
      <c r="C32" s="21">
        <v>1</v>
      </c>
      <c r="D32" s="21">
        <v>0</v>
      </c>
      <c r="E32" s="21">
        <v>5</v>
      </c>
      <c r="F32" s="21">
        <v>0</v>
      </c>
      <c r="G32" s="21">
        <v>2</v>
      </c>
      <c r="H32" s="21">
        <v>1</v>
      </c>
      <c r="I32" s="21">
        <v>0</v>
      </c>
      <c r="J32" s="21">
        <v>1</v>
      </c>
      <c r="K32" s="21">
        <v>0</v>
      </c>
      <c r="L32" s="21">
        <v>1</v>
      </c>
      <c r="M32" s="21">
        <v>2</v>
      </c>
      <c r="N32" s="21">
        <v>0</v>
      </c>
      <c r="O32" s="21">
        <v>0</v>
      </c>
      <c r="P32" s="21">
        <v>2</v>
      </c>
      <c r="Q32" s="21">
        <v>0</v>
      </c>
      <c r="R32" s="57" t="s">
        <v>45</v>
      </c>
      <c r="S32" s="47" t="s">
        <v>27</v>
      </c>
      <c r="T32" s="58">
        <v>2779.32</v>
      </c>
      <c r="U32" s="52">
        <v>0</v>
      </c>
      <c r="V32" s="52">
        <v>0</v>
      </c>
      <c r="W32" s="52">
        <v>0</v>
      </c>
      <c r="X32" s="52">
        <v>0</v>
      </c>
      <c r="Y32" s="58">
        <f>SUM(T32:X32)</f>
        <v>2779.32</v>
      </c>
      <c r="Z32" s="22">
        <v>2025</v>
      </c>
    </row>
    <row r="33" spans="1:26" s="3" customFormat="1" ht="33.75" customHeight="1">
      <c r="A33" s="59"/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32"/>
      <c r="R33" s="61" t="s">
        <v>46</v>
      </c>
      <c r="S33" s="47" t="s">
        <v>31</v>
      </c>
      <c r="T33" s="38">
        <v>2</v>
      </c>
      <c r="U33" s="38">
        <v>0</v>
      </c>
      <c r="V33" s="38">
        <v>0</v>
      </c>
      <c r="W33" s="38">
        <v>0</v>
      </c>
      <c r="X33" s="38">
        <v>0</v>
      </c>
      <c r="Y33" s="38">
        <v>2</v>
      </c>
      <c r="Z33" s="36">
        <v>2025</v>
      </c>
    </row>
    <row r="34" spans="1:26" s="3" customFormat="1" ht="24" customHeight="1">
      <c r="A34" s="21">
        <v>6</v>
      </c>
      <c r="B34" s="21">
        <v>0</v>
      </c>
      <c r="C34" s="21">
        <v>1</v>
      </c>
      <c r="D34" s="21">
        <v>0</v>
      </c>
      <c r="E34" s="21">
        <v>5</v>
      </c>
      <c r="F34" s="21">
        <v>0</v>
      </c>
      <c r="G34" s="21">
        <v>2</v>
      </c>
      <c r="H34" s="21">
        <v>1</v>
      </c>
      <c r="I34" s="21">
        <v>0</v>
      </c>
      <c r="J34" s="21">
        <v>1</v>
      </c>
      <c r="K34" s="21">
        <v>0</v>
      </c>
      <c r="L34" s="21">
        <v>1</v>
      </c>
      <c r="M34" s="21">
        <v>2</v>
      </c>
      <c r="N34" s="21">
        <v>0</v>
      </c>
      <c r="O34" s="21">
        <v>0</v>
      </c>
      <c r="P34" s="21">
        <v>3</v>
      </c>
      <c r="Q34" s="21">
        <v>0</v>
      </c>
      <c r="R34" s="37" t="s">
        <v>47</v>
      </c>
      <c r="S34" s="47" t="s">
        <v>27</v>
      </c>
      <c r="T34" s="48">
        <v>2451.203</v>
      </c>
      <c r="U34" s="52">
        <v>0</v>
      </c>
      <c r="V34" s="52">
        <v>0</v>
      </c>
      <c r="W34" s="52">
        <v>0</v>
      </c>
      <c r="X34" s="52">
        <v>0</v>
      </c>
      <c r="Y34" s="48">
        <f>SUM(T34:X34)</f>
        <v>2451.203</v>
      </c>
      <c r="Z34" s="36">
        <v>2025</v>
      </c>
    </row>
    <row r="35" spans="1:26" s="3" customFormat="1" ht="15.75" customHeight="1">
      <c r="A35" s="21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7" t="s">
        <v>48</v>
      </c>
      <c r="S35" s="50" t="s">
        <v>49</v>
      </c>
      <c r="T35" s="38">
        <v>1</v>
      </c>
      <c r="U35" s="38">
        <v>0</v>
      </c>
      <c r="V35" s="38">
        <v>0</v>
      </c>
      <c r="W35" s="38">
        <v>0</v>
      </c>
      <c r="X35" s="38">
        <v>0</v>
      </c>
      <c r="Y35" s="38">
        <v>1</v>
      </c>
      <c r="Z35" s="36">
        <v>2025</v>
      </c>
    </row>
    <row r="36" spans="1:26" s="3" customFormat="1" ht="29.25" customHeight="1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37" t="s">
        <v>50</v>
      </c>
      <c r="S36" s="47" t="s">
        <v>31</v>
      </c>
      <c r="T36" s="38">
        <v>1</v>
      </c>
      <c r="U36" s="56">
        <v>3</v>
      </c>
      <c r="V36" s="56">
        <v>0</v>
      </c>
      <c r="W36" s="56">
        <v>0</v>
      </c>
      <c r="X36" s="38">
        <v>0</v>
      </c>
      <c r="Y36" s="38">
        <v>4</v>
      </c>
      <c r="Z36" s="36">
        <v>2025</v>
      </c>
    </row>
    <row r="37" spans="1:26" s="3" customFormat="1" ht="36" customHeight="1">
      <c r="A37" s="62"/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4"/>
      <c r="R37" s="65" t="s">
        <v>51</v>
      </c>
      <c r="S37" s="36" t="s">
        <v>44</v>
      </c>
      <c r="T37" s="38">
        <v>1</v>
      </c>
      <c r="U37" s="56">
        <v>1</v>
      </c>
      <c r="V37" s="56">
        <v>1</v>
      </c>
      <c r="W37" s="56">
        <v>1</v>
      </c>
      <c r="X37" s="38">
        <v>1</v>
      </c>
      <c r="Y37" s="38">
        <v>1</v>
      </c>
      <c r="Z37" s="22">
        <v>2025</v>
      </c>
    </row>
    <row r="38" spans="1:26" s="3" customFormat="1" ht="22.5" customHeight="1">
      <c r="A38" s="62"/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4"/>
      <c r="R38" s="65" t="s">
        <v>52</v>
      </c>
      <c r="S38" s="36" t="s">
        <v>36</v>
      </c>
      <c r="T38" s="38">
        <v>100</v>
      </c>
      <c r="U38" s="56">
        <v>100</v>
      </c>
      <c r="V38" s="56">
        <v>100</v>
      </c>
      <c r="W38" s="56">
        <v>100</v>
      </c>
      <c r="X38" s="38">
        <v>100</v>
      </c>
      <c r="Y38" s="38">
        <v>100</v>
      </c>
      <c r="Z38" s="22">
        <v>2025</v>
      </c>
    </row>
    <row r="39" spans="1:26" s="3" customFormat="1" ht="36" customHeight="1">
      <c r="A39" s="66">
        <v>6</v>
      </c>
      <c r="B39" s="66">
        <v>0</v>
      </c>
      <c r="C39" s="66">
        <v>1</v>
      </c>
      <c r="D39" s="66">
        <v>0</v>
      </c>
      <c r="E39" s="66">
        <v>5</v>
      </c>
      <c r="F39" s="66">
        <v>0</v>
      </c>
      <c r="G39" s="66">
        <v>2</v>
      </c>
      <c r="H39" s="66">
        <v>1</v>
      </c>
      <c r="I39" s="66">
        <v>0</v>
      </c>
      <c r="J39" s="66">
        <v>1</v>
      </c>
      <c r="K39" s="66">
        <v>0</v>
      </c>
      <c r="L39" s="66">
        <v>1</v>
      </c>
      <c r="M39" s="66">
        <v>1</v>
      </c>
      <c r="N39" s="66">
        <v>0</v>
      </c>
      <c r="O39" s="66">
        <v>7</v>
      </c>
      <c r="P39" s="66">
        <v>0</v>
      </c>
      <c r="Q39" s="21">
        <v>0</v>
      </c>
      <c r="R39" s="67" t="s">
        <v>53</v>
      </c>
      <c r="S39" s="36" t="s">
        <v>27</v>
      </c>
      <c r="T39" s="68">
        <v>671.28</v>
      </c>
      <c r="U39" s="69">
        <v>0</v>
      </c>
      <c r="V39" s="69">
        <v>0</v>
      </c>
      <c r="W39" s="69">
        <v>0</v>
      </c>
      <c r="X39" s="52">
        <v>0</v>
      </c>
      <c r="Y39" s="58">
        <f>SUM(T39:X39)</f>
        <v>671.28</v>
      </c>
      <c r="Z39" s="36">
        <v>2025</v>
      </c>
    </row>
    <row r="40" spans="1:26" s="3" customFormat="1" ht="23.25" customHeight="1">
      <c r="A40" s="66"/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70"/>
      <c r="R40" s="37" t="s">
        <v>54</v>
      </c>
      <c r="S40" s="36" t="s">
        <v>55</v>
      </c>
      <c r="T40" s="38">
        <v>1</v>
      </c>
      <c r="U40" s="38">
        <v>0</v>
      </c>
      <c r="V40" s="38">
        <v>0</v>
      </c>
      <c r="W40" s="38">
        <v>0</v>
      </c>
      <c r="X40" s="38">
        <v>0</v>
      </c>
      <c r="Y40" s="38">
        <v>1</v>
      </c>
      <c r="Z40" s="36">
        <v>2025</v>
      </c>
    </row>
    <row r="41" spans="1:26" s="3" customFormat="1" ht="36" customHeight="1">
      <c r="A41" s="66">
        <v>6</v>
      </c>
      <c r="B41" s="66">
        <v>0</v>
      </c>
      <c r="C41" s="66">
        <v>1</v>
      </c>
      <c r="D41" s="66">
        <v>0</v>
      </c>
      <c r="E41" s="66">
        <v>5</v>
      </c>
      <c r="F41" s="66">
        <v>0</v>
      </c>
      <c r="G41" s="66">
        <v>2</v>
      </c>
      <c r="H41" s="66">
        <v>1</v>
      </c>
      <c r="I41" s="66">
        <v>0</v>
      </c>
      <c r="J41" s="66">
        <v>1</v>
      </c>
      <c r="K41" s="66">
        <v>0</v>
      </c>
      <c r="L41" s="66">
        <v>1</v>
      </c>
      <c r="M41" s="66" t="s">
        <v>56</v>
      </c>
      <c r="N41" s="66">
        <v>0</v>
      </c>
      <c r="O41" s="66">
        <v>7</v>
      </c>
      <c r="P41" s="66">
        <v>0</v>
      </c>
      <c r="Q41" s="21">
        <v>0</v>
      </c>
      <c r="R41" s="71" t="s">
        <v>57</v>
      </c>
      <c r="S41" s="50" t="s">
        <v>27</v>
      </c>
      <c r="T41" s="68">
        <v>167.82</v>
      </c>
      <c r="U41" s="69">
        <v>0</v>
      </c>
      <c r="V41" s="69">
        <v>0</v>
      </c>
      <c r="W41" s="69">
        <v>0</v>
      </c>
      <c r="X41" s="52">
        <v>0</v>
      </c>
      <c r="Y41" s="58">
        <f>SUM(T41:X41)</f>
        <v>167.82</v>
      </c>
      <c r="Z41" s="36">
        <v>2025</v>
      </c>
    </row>
    <row r="42" spans="1:26" s="3" customFormat="1" ht="23.25" customHeight="1">
      <c r="A42" s="66"/>
      <c r="B42" s="66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70"/>
      <c r="R42" s="37" t="s">
        <v>54</v>
      </c>
      <c r="S42" s="36" t="s">
        <v>55</v>
      </c>
      <c r="T42" s="38">
        <v>1</v>
      </c>
      <c r="U42" s="38">
        <v>0</v>
      </c>
      <c r="V42" s="38">
        <v>0</v>
      </c>
      <c r="W42" s="38">
        <v>0</v>
      </c>
      <c r="X42" s="38">
        <v>0</v>
      </c>
      <c r="Y42" s="38">
        <v>1</v>
      </c>
      <c r="Z42" s="36">
        <v>2025</v>
      </c>
    </row>
    <row r="43" spans="1:26" s="3" customFormat="1" ht="29.25" customHeight="1">
      <c r="A43" s="21">
        <v>6</v>
      </c>
      <c r="B43" s="21">
        <v>0</v>
      </c>
      <c r="C43" s="21">
        <v>1</v>
      </c>
      <c r="D43" s="21">
        <v>0</v>
      </c>
      <c r="E43" s="21">
        <v>5</v>
      </c>
      <c r="F43" s="21">
        <v>0</v>
      </c>
      <c r="G43" s="21">
        <v>2</v>
      </c>
      <c r="H43" s="21">
        <v>1</v>
      </c>
      <c r="I43" s="21">
        <v>0</v>
      </c>
      <c r="J43" s="21">
        <v>1</v>
      </c>
      <c r="K43" s="21">
        <v>0</v>
      </c>
      <c r="L43" s="21">
        <v>1</v>
      </c>
      <c r="M43" s="21">
        <v>2</v>
      </c>
      <c r="N43" s="21">
        <v>0</v>
      </c>
      <c r="O43" s="21">
        <v>1</v>
      </c>
      <c r="P43" s="21">
        <v>0</v>
      </c>
      <c r="Q43" s="72">
        <v>0</v>
      </c>
      <c r="R43" s="37" t="s">
        <v>58</v>
      </c>
      <c r="S43" s="36" t="s">
        <v>27</v>
      </c>
      <c r="T43" s="55">
        <v>0</v>
      </c>
      <c r="U43" s="73" t="s">
        <v>59</v>
      </c>
      <c r="V43" s="55">
        <v>0</v>
      </c>
      <c r="W43" s="55">
        <v>0</v>
      </c>
      <c r="X43" s="38">
        <v>0</v>
      </c>
      <c r="Y43" s="73" t="s">
        <v>59</v>
      </c>
      <c r="Z43" s="36">
        <v>2025</v>
      </c>
    </row>
    <row r="44" spans="1:26" s="3" customFormat="1" ht="23.25" customHeight="1">
      <c r="A44" s="66"/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74"/>
      <c r="R44" s="37" t="s">
        <v>60</v>
      </c>
      <c r="S44" s="75" t="s">
        <v>61</v>
      </c>
      <c r="T44" s="76">
        <v>0</v>
      </c>
      <c r="U44" s="38">
        <v>1</v>
      </c>
      <c r="V44" s="38">
        <v>0</v>
      </c>
      <c r="W44" s="38">
        <v>0</v>
      </c>
      <c r="X44" s="38">
        <v>0</v>
      </c>
      <c r="Y44" s="38">
        <v>1</v>
      </c>
      <c r="Z44" s="36">
        <v>2025</v>
      </c>
    </row>
    <row r="45" spans="1:26" s="3" customFormat="1" ht="31.5" customHeight="1">
      <c r="A45" s="21">
        <v>6</v>
      </c>
      <c r="B45" s="21">
        <v>0</v>
      </c>
      <c r="C45" s="21">
        <v>1</v>
      </c>
      <c r="D45" s="21">
        <v>0</v>
      </c>
      <c r="E45" s="21">
        <v>5</v>
      </c>
      <c r="F45" s="21">
        <v>0</v>
      </c>
      <c r="G45" s="21">
        <v>2</v>
      </c>
      <c r="H45" s="21">
        <v>1</v>
      </c>
      <c r="I45" s="21">
        <v>0</v>
      </c>
      <c r="J45" s="21">
        <v>1</v>
      </c>
      <c r="K45" s="21">
        <v>0</v>
      </c>
      <c r="L45" s="21">
        <v>2</v>
      </c>
      <c r="M45" s="21">
        <v>0</v>
      </c>
      <c r="N45" s="21">
        <v>0</v>
      </c>
      <c r="O45" s="21">
        <v>0</v>
      </c>
      <c r="P45" s="21">
        <v>0</v>
      </c>
      <c r="Q45" s="21">
        <v>0</v>
      </c>
      <c r="R45" s="77" t="s">
        <v>62</v>
      </c>
      <c r="S45" s="36" t="s">
        <v>27</v>
      </c>
      <c r="T45" s="48">
        <f>SUM(T47,T49,T55,T57,T61,T66)</f>
        <v>71895.769</v>
      </c>
      <c r="U45" s="58">
        <f>SUM(U47,U52,U55,U57,U59,U63+U66)</f>
        <v>84413.349</v>
      </c>
      <c r="V45" s="58">
        <f>SUM(V63)</f>
        <v>334.179</v>
      </c>
      <c r="W45" s="58">
        <f>SUM(W63)</f>
        <v>334.179</v>
      </c>
      <c r="X45" s="58">
        <f>SUM(X63)</f>
        <v>334.179</v>
      </c>
      <c r="Y45" s="58">
        <f>SUM(T45:X45)</f>
        <v>157311.655</v>
      </c>
      <c r="Z45" s="36">
        <v>2025</v>
      </c>
    </row>
    <row r="46" spans="1:26" s="3" customFormat="1" ht="50.25" customHeight="1">
      <c r="A46" s="78"/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79"/>
      <c r="O46" s="79"/>
      <c r="P46" s="79"/>
      <c r="Q46" s="79"/>
      <c r="R46" s="37" t="s">
        <v>63</v>
      </c>
      <c r="S46" s="36" t="s">
        <v>44</v>
      </c>
      <c r="T46" s="38">
        <v>1</v>
      </c>
      <c r="U46" s="38">
        <v>1</v>
      </c>
      <c r="V46" s="38">
        <v>1</v>
      </c>
      <c r="W46" s="38">
        <v>1</v>
      </c>
      <c r="X46" s="38">
        <v>1</v>
      </c>
      <c r="Y46" s="38">
        <v>1</v>
      </c>
      <c r="Z46" s="36">
        <v>2025</v>
      </c>
    </row>
    <row r="47" spans="1:26" s="3" customFormat="1" ht="30.75" customHeight="1">
      <c r="A47" s="21">
        <v>6</v>
      </c>
      <c r="B47" s="21">
        <v>0</v>
      </c>
      <c r="C47" s="21">
        <v>1</v>
      </c>
      <c r="D47" s="21">
        <v>0</v>
      </c>
      <c r="E47" s="21">
        <v>5</v>
      </c>
      <c r="F47" s="21">
        <v>0</v>
      </c>
      <c r="G47" s="21">
        <v>2</v>
      </c>
      <c r="H47" s="21">
        <v>1</v>
      </c>
      <c r="I47" s="21">
        <v>0</v>
      </c>
      <c r="J47" s="21">
        <v>1</v>
      </c>
      <c r="K47" s="21">
        <v>0</v>
      </c>
      <c r="L47" s="21">
        <v>2</v>
      </c>
      <c r="M47" s="21">
        <v>2</v>
      </c>
      <c r="N47" s="21">
        <v>0</v>
      </c>
      <c r="O47" s="21">
        <v>0</v>
      </c>
      <c r="P47" s="21">
        <v>1</v>
      </c>
      <c r="Q47" s="21">
        <v>0</v>
      </c>
      <c r="R47" s="80" t="s">
        <v>64</v>
      </c>
      <c r="S47" s="47" t="s">
        <v>27</v>
      </c>
      <c r="T47" s="58">
        <v>44843.046</v>
      </c>
      <c r="U47" s="81">
        <v>19122.522</v>
      </c>
      <c r="V47" s="55">
        <v>0</v>
      </c>
      <c r="W47" s="52">
        <v>0</v>
      </c>
      <c r="X47" s="52">
        <v>0</v>
      </c>
      <c r="Y47" s="58">
        <f>SUM(T47:X47)</f>
        <v>63965.568</v>
      </c>
      <c r="Z47" s="36">
        <v>2025</v>
      </c>
    </row>
    <row r="48" spans="1:26" s="3" customFormat="1" ht="29.25">
      <c r="A48" s="78"/>
      <c r="B48" s="78"/>
      <c r="C48" s="78"/>
      <c r="D48" s="62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71" t="s">
        <v>65</v>
      </c>
      <c r="S48" s="36" t="s">
        <v>44</v>
      </c>
      <c r="T48" s="38">
        <v>1</v>
      </c>
      <c r="U48" s="38">
        <v>1</v>
      </c>
      <c r="V48" s="38">
        <v>1</v>
      </c>
      <c r="W48" s="38">
        <v>1</v>
      </c>
      <c r="X48" s="38">
        <v>1</v>
      </c>
      <c r="Y48" s="38">
        <v>1</v>
      </c>
      <c r="Z48" s="36">
        <v>2025</v>
      </c>
    </row>
    <row r="49" spans="1:26" s="3" customFormat="1" ht="33.75" customHeight="1">
      <c r="A49" s="59">
        <v>6</v>
      </c>
      <c r="B49" s="59">
        <v>0</v>
      </c>
      <c r="C49" s="59">
        <v>1</v>
      </c>
      <c r="D49" s="59">
        <v>0</v>
      </c>
      <c r="E49" s="59">
        <v>5</v>
      </c>
      <c r="F49" s="59">
        <v>0</v>
      </c>
      <c r="G49" s="59">
        <v>2</v>
      </c>
      <c r="H49" s="59">
        <v>1</v>
      </c>
      <c r="I49" s="59">
        <v>0</v>
      </c>
      <c r="J49" s="59">
        <v>1</v>
      </c>
      <c r="K49" s="59">
        <v>0</v>
      </c>
      <c r="L49" s="59">
        <v>2</v>
      </c>
      <c r="M49" s="59">
        <v>2</v>
      </c>
      <c r="N49" s="59">
        <v>0</v>
      </c>
      <c r="O49" s="59">
        <v>0</v>
      </c>
      <c r="P49" s="59">
        <v>2</v>
      </c>
      <c r="Q49" s="21">
        <v>0</v>
      </c>
      <c r="R49" s="80" t="s">
        <v>66</v>
      </c>
      <c r="S49" s="82" t="s">
        <v>27</v>
      </c>
      <c r="T49" s="48">
        <v>10600.894</v>
      </c>
      <c r="U49" s="52">
        <v>0</v>
      </c>
      <c r="V49" s="52">
        <v>0</v>
      </c>
      <c r="W49" s="52">
        <v>0</v>
      </c>
      <c r="X49" s="52">
        <v>0</v>
      </c>
      <c r="Y49" s="48">
        <f>SUM(T49:X49)</f>
        <v>10600.894</v>
      </c>
      <c r="Z49" s="36">
        <v>2025</v>
      </c>
    </row>
    <row r="50" spans="1:26" s="3" customFormat="1" ht="17.25" customHeight="1">
      <c r="A50" s="62"/>
      <c r="B50" s="62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83"/>
      <c r="R50" s="71" t="s">
        <v>67</v>
      </c>
      <c r="S50" s="47" t="s">
        <v>31</v>
      </c>
      <c r="T50" s="38">
        <v>12</v>
      </c>
      <c r="U50" s="38">
        <v>0</v>
      </c>
      <c r="V50" s="38">
        <v>0</v>
      </c>
      <c r="W50" s="38">
        <v>0</v>
      </c>
      <c r="X50" s="38">
        <v>0</v>
      </c>
      <c r="Y50" s="38">
        <v>12</v>
      </c>
      <c r="Z50" s="36">
        <v>2025</v>
      </c>
    </row>
    <row r="51" spans="1:26" s="3" customFormat="1" ht="47.25" customHeight="1">
      <c r="A51" s="59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21"/>
      <c r="R51" s="71" t="s">
        <v>68</v>
      </c>
      <c r="S51" s="36" t="s">
        <v>44</v>
      </c>
      <c r="T51" s="38">
        <v>1</v>
      </c>
      <c r="U51" s="56">
        <v>1</v>
      </c>
      <c r="V51" s="56">
        <v>1</v>
      </c>
      <c r="W51" s="56">
        <v>1</v>
      </c>
      <c r="X51" s="38">
        <v>1</v>
      </c>
      <c r="Y51" s="38">
        <v>1</v>
      </c>
      <c r="Z51" s="36">
        <v>2025</v>
      </c>
    </row>
    <row r="52" spans="1:26" s="3" customFormat="1" ht="36" customHeight="1">
      <c r="A52" s="59">
        <v>6</v>
      </c>
      <c r="B52" s="59">
        <v>0</v>
      </c>
      <c r="C52" s="59">
        <v>1</v>
      </c>
      <c r="D52" s="59">
        <v>0</v>
      </c>
      <c r="E52" s="59">
        <v>5</v>
      </c>
      <c r="F52" s="59">
        <v>0</v>
      </c>
      <c r="G52" s="59">
        <v>2</v>
      </c>
      <c r="H52" s="59">
        <v>1</v>
      </c>
      <c r="I52" s="59">
        <v>0</v>
      </c>
      <c r="J52" s="59">
        <v>1</v>
      </c>
      <c r="K52" s="59">
        <v>0</v>
      </c>
      <c r="L52" s="59">
        <v>2</v>
      </c>
      <c r="M52" s="59">
        <v>1</v>
      </c>
      <c r="N52" s="59">
        <v>0</v>
      </c>
      <c r="O52" s="59">
        <v>1</v>
      </c>
      <c r="P52" s="59">
        <v>1</v>
      </c>
      <c r="Q52" s="59">
        <v>0</v>
      </c>
      <c r="R52" s="84" t="s">
        <v>69</v>
      </c>
      <c r="S52" s="36" t="s">
        <v>27</v>
      </c>
      <c r="T52" s="56">
        <v>0</v>
      </c>
      <c r="U52" s="58">
        <v>46471.2</v>
      </c>
      <c r="V52" s="56">
        <v>0</v>
      </c>
      <c r="W52" s="56">
        <v>0</v>
      </c>
      <c r="X52" s="38">
        <v>0</v>
      </c>
      <c r="Y52" s="58">
        <v>46471.2</v>
      </c>
      <c r="Z52" s="36">
        <v>2025</v>
      </c>
    </row>
    <row r="53" spans="1:26" s="3" customFormat="1" ht="23.25" customHeight="1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84" t="s">
        <v>54</v>
      </c>
      <c r="S53" s="36"/>
      <c r="T53" s="38">
        <v>0</v>
      </c>
      <c r="U53" s="38">
        <v>1</v>
      </c>
      <c r="V53" s="38">
        <v>0</v>
      </c>
      <c r="W53" s="38">
        <v>0</v>
      </c>
      <c r="X53" s="38">
        <v>0</v>
      </c>
      <c r="Y53" s="38">
        <v>1</v>
      </c>
      <c r="Z53" s="36"/>
    </row>
    <row r="54" spans="1:26" s="3" customFormat="1" ht="37.5" customHeight="1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84" t="s">
        <v>70</v>
      </c>
      <c r="S54" s="36" t="s">
        <v>44</v>
      </c>
      <c r="T54" s="38">
        <v>0</v>
      </c>
      <c r="U54" s="56">
        <v>0</v>
      </c>
      <c r="V54" s="56">
        <v>0</v>
      </c>
      <c r="W54" s="56">
        <v>0</v>
      </c>
      <c r="X54" s="38">
        <v>0</v>
      </c>
      <c r="Y54" s="38">
        <v>1</v>
      </c>
      <c r="Z54" s="36">
        <v>2025</v>
      </c>
    </row>
    <row r="55" spans="1:26" s="3" customFormat="1" ht="33.75" customHeight="1">
      <c r="A55" s="59">
        <v>6</v>
      </c>
      <c r="B55" s="59">
        <v>0</v>
      </c>
      <c r="C55" s="59">
        <v>1</v>
      </c>
      <c r="D55" s="59">
        <v>0</v>
      </c>
      <c r="E55" s="59">
        <v>5</v>
      </c>
      <c r="F55" s="59">
        <v>0</v>
      </c>
      <c r="G55" s="59">
        <v>2</v>
      </c>
      <c r="H55" s="59">
        <v>1</v>
      </c>
      <c r="I55" s="59">
        <v>0</v>
      </c>
      <c r="J55" s="59">
        <v>1</v>
      </c>
      <c r="K55" s="59">
        <v>0</v>
      </c>
      <c r="L55" s="59">
        <v>2</v>
      </c>
      <c r="M55" s="59">
        <v>2</v>
      </c>
      <c r="N55" s="59">
        <v>0</v>
      </c>
      <c r="O55" s="59">
        <v>0</v>
      </c>
      <c r="P55" s="59">
        <v>6</v>
      </c>
      <c r="Q55" s="21">
        <v>0</v>
      </c>
      <c r="R55" s="71" t="s">
        <v>71</v>
      </c>
      <c r="S55" s="50" t="s">
        <v>27</v>
      </c>
      <c r="T55" s="68">
        <v>881.286</v>
      </c>
      <c r="U55" s="85">
        <v>959.259</v>
      </c>
      <c r="V55" s="69">
        <v>0</v>
      </c>
      <c r="W55" s="69">
        <v>0</v>
      </c>
      <c r="X55" s="52">
        <v>0</v>
      </c>
      <c r="Y55" s="58">
        <f>SUM(T55:X55)</f>
        <v>1840.545</v>
      </c>
      <c r="Z55" s="36">
        <v>2025</v>
      </c>
    </row>
    <row r="56" spans="1:26" s="3" customFormat="1" ht="17.25" customHeight="1">
      <c r="A56" s="66"/>
      <c r="B56" s="66"/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70"/>
      <c r="R56" s="37" t="s">
        <v>54</v>
      </c>
      <c r="S56" s="36" t="s">
        <v>55</v>
      </c>
      <c r="T56" s="38">
        <v>0</v>
      </c>
      <c r="U56" s="38">
        <v>1</v>
      </c>
      <c r="V56" s="38">
        <v>0</v>
      </c>
      <c r="W56" s="38">
        <v>0</v>
      </c>
      <c r="X56" s="38">
        <v>0</v>
      </c>
      <c r="Y56" s="38">
        <v>1</v>
      </c>
      <c r="Z56" s="36">
        <v>2025</v>
      </c>
    </row>
    <row r="57" spans="1:26" s="3" customFormat="1" ht="30.75" customHeight="1">
      <c r="A57" s="66">
        <v>6</v>
      </c>
      <c r="B57" s="66">
        <v>0</v>
      </c>
      <c r="C57" s="66">
        <v>1</v>
      </c>
      <c r="D57" s="66">
        <v>0</v>
      </c>
      <c r="E57" s="66">
        <v>5</v>
      </c>
      <c r="F57" s="66">
        <v>0</v>
      </c>
      <c r="G57" s="66">
        <v>2</v>
      </c>
      <c r="H57" s="66">
        <v>1</v>
      </c>
      <c r="I57" s="66">
        <v>0</v>
      </c>
      <c r="J57" s="66">
        <v>1</v>
      </c>
      <c r="K57" s="66">
        <v>0</v>
      </c>
      <c r="L57" s="66">
        <v>2</v>
      </c>
      <c r="M57" s="66">
        <v>2</v>
      </c>
      <c r="N57" s="66">
        <v>0</v>
      </c>
      <c r="O57" s="66">
        <v>0</v>
      </c>
      <c r="P57" s="66">
        <v>7</v>
      </c>
      <c r="Q57" s="21">
        <v>0</v>
      </c>
      <c r="R57" s="71" t="s">
        <v>72</v>
      </c>
      <c r="S57" s="50" t="s">
        <v>27</v>
      </c>
      <c r="T57" s="68">
        <v>12000.894</v>
      </c>
      <c r="U57" s="85">
        <v>506.389</v>
      </c>
      <c r="V57" s="69">
        <v>0</v>
      </c>
      <c r="W57" s="69">
        <v>0</v>
      </c>
      <c r="X57" s="52">
        <v>0</v>
      </c>
      <c r="Y57" s="58">
        <f>SUM(T57:X57)</f>
        <v>12507.283</v>
      </c>
      <c r="Z57" s="36">
        <v>2025</v>
      </c>
    </row>
    <row r="58" spans="1:26" s="3" customFormat="1" ht="17.25" customHeight="1">
      <c r="A58" s="66"/>
      <c r="B58" s="66"/>
      <c r="C58" s="66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70"/>
      <c r="R58" s="37" t="s">
        <v>54</v>
      </c>
      <c r="S58" s="36" t="s">
        <v>55</v>
      </c>
      <c r="T58" s="38">
        <v>0</v>
      </c>
      <c r="U58" s="38">
        <v>1</v>
      </c>
      <c r="V58" s="38">
        <v>0</v>
      </c>
      <c r="W58" s="38">
        <v>0</v>
      </c>
      <c r="X58" s="38">
        <v>0</v>
      </c>
      <c r="Y58" s="38">
        <v>1</v>
      </c>
      <c r="Z58" s="36">
        <v>2025</v>
      </c>
    </row>
    <row r="59" spans="1:26" s="3" customFormat="1" ht="31.5" customHeight="1">
      <c r="A59" s="66">
        <v>6</v>
      </c>
      <c r="B59" s="66">
        <v>0</v>
      </c>
      <c r="C59" s="66">
        <v>1</v>
      </c>
      <c r="D59" s="66">
        <v>0</v>
      </c>
      <c r="E59" s="66">
        <v>5</v>
      </c>
      <c r="F59" s="66">
        <v>0</v>
      </c>
      <c r="G59" s="66">
        <v>2</v>
      </c>
      <c r="H59" s="66">
        <v>1</v>
      </c>
      <c r="I59" s="66">
        <v>0</v>
      </c>
      <c r="J59" s="66">
        <v>1</v>
      </c>
      <c r="K59" s="66">
        <v>0</v>
      </c>
      <c r="L59" s="66">
        <v>2</v>
      </c>
      <c r="M59" s="66" t="s">
        <v>56</v>
      </c>
      <c r="N59" s="66">
        <v>0</v>
      </c>
      <c r="O59" s="66">
        <v>1</v>
      </c>
      <c r="P59" s="66">
        <v>1</v>
      </c>
      <c r="Q59" s="21">
        <v>0</v>
      </c>
      <c r="R59" s="71" t="s">
        <v>73</v>
      </c>
      <c r="S59" s="50" t="s">
        <v>27</v>
      </c>
      <c r="T59" s="86">
        <v>0</v>
      </c>
      <c r="U59" s="85">
        <v>11617.8</v>
      </c>
      <c r="V59" s="69">
        <v>0</v>
      </c>
      <c r="W59" s="69">
        <v>0</v>
      </c>
      <c r="X59" s="52">
        <v>0</v>
      </c>
      <c r="Y59" s="58">
        <f>SUM(T59:X59)</f>
        <v>11617.8</v>
      </c>
      <c r="Z59" s="36">
        <v>2025</v>
      </c>
    </row>
    <row r="60" spans="1:26" s="3" customFormat="1" ht="20.25" customHeight="1">
      <c r="A60" s="66"/>
      <c r="B60" s="66"/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70"/>
      <c r="R60" s="37" t="s">
        <v>54</v>
      </c>
      <c r="S60" s="36" t="s">
        <v>55</v>
      </c>
      <c r="T60" s="38">
        <v>0</v>
      </c>
      <c r="U60" s="38">
        <v>1</v>
      </c>
      <c r="V60" s="38">
        <v>0</v>
      </c>
      <c r="W60" s="38">
        <v>0</v>
      </c>
      <c r="X60" s="38">
        <v>0</v>
      </c>
      <c r="Y60" s="38">
        <v>1</v>
      </c>
      <c r="Z60" s="36">
        <v>2025</v>
      </c>
    </row>
    <row r="61" spans="1:26" s="3" customFormat="1" ht="33" customHeight="1">
      <c r="A61" s="66">
        <v>6</v>
      </c>
      <c r="B61" s="66">
        <v>0</v>
      </c>
      <c r="C61" s="66">
        <v>1</v>
      </c>
      <c r="D61" s="66">
        <v>0</v>
      </c>
      <c r="E61" s="66">
        <v>5</v>
      </c>
      <c r="F61" s="66">
        <v>0</v>
      </c>
      <c r="G61" s="66">
        <v>2</v>
      </c>
      <c r="H61" s="66">
        <v>1</v>
      </c>
      <c r="I61" s="66">
        <v>0</v>
      </c>
      <c r="J61" s="66">
        <v>1</v>
      </c>
      <c r="K61" s="66">
        <v>0</v>
      </c>
      <c r="L61" s="66">
        <v>2</v>
      </c>
      <c r="M61" s="66">
        <v>2</v>
      </c>
      <c r="N61" s="66">
        <v>0</v>
      </c>
      <c r="O61" s="66">
        <v>0</v>
      </c>
      <c r="P61" s="66">
        <v>9</v>
      </c>
      <c r="Q61" s="21">
        <v>0</v>
      </c>
      <c r="R61" s="71" t="s">
        <v>74</v>
      </c>
      <c r="S61" s="50" t="s">
        <v>27</v>
      </c>
      <c r="T61" s="68">
        <v>2477.024</v>
      </c>
      <c r="U61" s="69">
        <v>0</v>
      </c>
      <c r="V61" s="69">
        <v>0</v>
      </c>
      <c r="W61" s="69">
        <v>0</v>
      </c>
      <c r="X61" s="52">
        <v>0</v>
      </c>
      <c r="Y61" s="58">
        <f>SUM(T61:X61)</f>
        <v>2477.024</v>
      </c>
      <c r="Z61" s="36">
        <v>2025</v>
      </c>
    </row>
    <row r="62" spans="1:26" s="3" customFormat="1" ht="17.25" customHeight="1">
      <c r="A62" s="66"/>
      <c r="B62" s="66"/>
      <c r="C62" s="66"/>
      <c r="D62" s="66"/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70"/>
      <c r="R62" s="37" t="s">
        <v>75</v>
      </c>
      <c r="S62" s="36" t="s">
        <v>55</v>
      </c>
      <c r="T62" s="38">
        <v>1</v>
      </c>
      <c r="U62" s="38">
        <v>0</v>
      </c>
      <c r="V62" s="38">
        <v>0</v>
      </c>
      <c r="W62" s="38">
        <v>0</v>
      </c>
      <c r="X62" s="38">
        <v>0</v>
      </c>
      <c r="Y62" s="38">
        <v>1</v>
      </c>
      <c r="Z62" s="36">
        <v>2025</v>
      </c>
    </row>
    <row r="63" spans="1:26" ht="35.25" customHeight="1">
      <c r="A63" s="66">
        <v>6</v>
      </c>
      <c r="B63" s="66">
        <v>0</v>
      </c>
      <c r="C63" s="66">
        <v>1</v>
      </c>
      <c r="D63" s="66">
        <v>0</v>
      </c>
      <c r="E63" s="66">
        <v>5</v>
      </c>
      <c r="F63" s="66">
        <v>0</v>
      </c>
      <c r="G63" s="66">
        <v>2</v>
      </c>
      <c r="H63" s="66">
        <v>1</v>
      </c>
      <c r="I63" s="66">
        <v>0</v>
      </c>
      <c r="J63" s="66">
        <v>1</v>
      </c>
      <c r="K63" s="66">
        <v>0</v>
      </c>
      <c r="L63" s="66">
        <v>2</v>
      </c>
      <c r="M63" s="66">
        <v>2</v>
      </c>
      <c r="N63" s="66">
        <v>0</v>
      </c>
      <c r="O63" s="66">
        <v>1</v>
      </c>
      <c r="P63" s="66">
        <v>0</v>
      </c>
      <c r="Q63" s="21">
        <v>0</v>
      </c>
      <c r="R63" s="71" t="s">
        <v>76</v>
      </c>
      <c r="S63" s="50" t="s">
        <v>27</v>
      </c>
      <c r="T63" s="38">
        <v>0</v>
      </c>
      <c r="U63" s="48">
        <v>334.179</v>
      </c>
      <c r="V63" s="48">
        <v>334.179</v>
      </c>
      <c r="W63" s="48">
        <v>334.179</v>
      </c>
      <c r="X63" s="48">
        <v>334.179</v>
      </c>
      <c r="Y63" s="58">
        <f>SUM(T63:X63)</f>
        <v>1336.716</v>
      </c>
      <c r="Z63" s="36">
        <v>2025</v>
      </c>
    </row>
    <row r="64" spans="1:26" ht="22.5" customHeight="1">
      <c r="A64" s="66"/>
      <c r="B64" s="66"/>
      <c r="C64" s="66"/>
      <c r="D64" s="66"/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21"/>
      <c r="R64" s="71" t="s">
        <v>77</v>
      </c>
      <c r="S64" s="50" t="s">
        <v>31</v>
      </c>
      <c r="T64" s="38">
        <v>0</v>
      </c>
      <c r="U64" s="56">
        <v>109</v>
      </c>
      <c r="V64" s="56">
        <v>109</v>
      </c>
      <c r="W64" s="56">
        <v>109</v>
      </c>
      <c r="X64" s="56">
        <v>109</v>
      </c>
      <c r="Y64" s="38">
        <v>109</v>
      </c>
      <c r="Z64" s="36"/>
    </row>
    <row r="65" spans="1:26" ht="27" customHeight="1">
      <c r="A65" s="66"/>
      <c r="B65" s="66"/>
      <c r="C65" s="66"/>
      <c r="D65" s="66"/>
      <c r="E65" s="66"/>
      <c r="F65" s="66"/>
      <c r="G65" s="66"/>
      <c r="H65" s="66"/>
      <c r="I65" s="66"/>
      <c r="J65" s="66"/>
      <c r="K65" s="66"/>
      <c r="L65" s="66"/>
      <c r="M65" s="66"/>
      <c r="N65" s="66"/>
      <c r="O65" s="66"/>
      <c r="P65" s="66"/>
      <c r="Q65" s="21"/>
      <c r="R65" s="71" t="s">
        <v>78</v>
      </c>
      <c r="S65" s="36" t="s">
        <v>44</v>
      </c>
      <c r="T65" s="38">
        <v>1</v>
      </c>
      <c r="U65" s="38">
        <v>1</v>
      </c>
      <c r="V65" s="38">
        <v>1</v>
      </c>
      <c r="W65" s="38">
        <v>1</v>
      </c>
      <c r="X65" s="38">
        <v>1</v>
      </c>
      <c r="Y65" s="38">
        <v>1</v>
      </c>
      <c r="Z65" s="36">
        <v>2025</v>
      </c>
    </row>
    <row r="66" spans="1:26" ht="30.75" customHeight="1">
      <c r="A66" s="66">
        <v>6</v>
      </c>
      <c r="B66" s="66">
        <v>0</v>
      </c>
      <c r="C66" s="66">
        <v>1</v>
      </c>
      <c r="D66" s="66">
        <v>0</v>
      </c>
      <c r="E66" s="66">
        <v>5</v>
      </c>
      <c r="F66" s="66">
        <v>0</v>
      </c>
      <c r="G66" s="66">
        <v>2</v>
      </c>
      <c r="H66" s="66">
        <v>1</v>
      </c>
      <c r="I66" s="66">
        <v>0</v>
      </c>
      <c r="J66" s="66">
        <v>1</v>
      </c>
      <c r="K66" s="66">
        <v>0</v>
      </c>
      <c r="L66" s="66">
        <v>2</v>
      </c>
      <c r="M66" s="66">
        <v>2</v>
      </c>
      <c r="N66" s="66">
        <v>0</v>
      </c>
      <c r="O66" s="66">
        <v>1</v>
      </c>
      <c r="P66" s="66">
        <v>2</v>
      </c>
      <c r="Q66" s="21">
        <v>0</v>
      </c>
      <c r="R66" s="71" t="s">
        <v>79</v>
      </c>
      <c r="S66" s="50" t="s">
        <v>27</v>
      </c>
      <c r="T66" s="68">
        <v>1092.625</v>
      </c>
      <c r="U66" s="85">
        <v>5402</v>
      </c>
      <c r="V66" s="69">
        <v>0</v>
      </c>
      <c r="W66" s="69">
        <v>0</v>
      </c>
      <c r="X66" s="52">
        <v>0</v>
      </c>
      <c r="Y66" s="58">
        <f>SUM(T66:X66)</f>
        <v>6494.625</v>
      </c>
      <c r="Z66" s="36">
        <v>2025</v>
      </c>
    </row>
    <row r="67" spans="1:26" ht="22.5" customHeight="1">
      <c r="A67" s="66"/>
      <c r="B67" s="66"/>
      <c r="C67" s="66"/>
      <c r="D67" s="66"/>
      <c r="E67" s="66"/>
      <c r="F67" s="66"/>
      <c r="G67" s="66"/>
      <c r="H67" s="66"/>
      <c r="I67" s="66"/>
      <c r="J67" s="66"/>
      <c r="K67" s="66"/>
      <c r="L67" s="66"/>
      <c r="M67" s="66"/>
      <c r="N67" s="66"/>
      <c r="O67" s="66"/>
      <c r="P67" s="66"/>
      <c r="Q67" s="70"/>
      <c r="R67" s="37" t="s">
        <v>54</v>
      </c>
      <c r="S67" s="36" t="s">
        <v>55</v>
      </c>
      <c r="T67" s="38">
        <v>0</v>
      </c>
      <c r="U67" s="38">
        <v>1</v>
      </c>
      <c r="V67" s="38">
        <v>0</v>
      </c>
      <c r="W67" s="38">
        <v>0</v>
      </c>
      <c r="X67" s="38">
        <v>0</v>
      </c>
      <c r="Y67" s="38">
        <v>1</v>
      </c>
      <c r="Z67" s="36">
        <v>2025</v>
      </c>
    </row>
    <row r="68" spans="1:26" ht="33.75" customHeight="1">
      <c r="A68" s="87">
        <v>6</v>
      </c>
      <c r="B68" s="87">
        <v>1</v>
      </c>
      <c r="C68" s="87">
        <v>9</v>
      </c>
      <c r="D68" s="87">
        <v>0</v>
      </c>
      <c r="E68" s="87">
        <v>4</v>
      </c>
      <c r="F68" s="87">
        <v>1</v>
      </c>
      <c r="G68" s="87">
        <v>2</v>
      </c>
      <c r="H68" s="87">
        <v>1</v>
      </c>
      <c r="I68" s="87">
        <v>0</v>
      </c>
      <c r="J68" s="87">
        <v>2</v>
      </c>
      <c r="K68" s="87">
        <v>0</v>
      </c>
      <c r="L68" s="87">
        <v>1</v>
      </c>
      <c r="M68" s="87" t="s">
        <v>80</v>
      </c>
      <c r="N68" s="87">
        <v>5</v>
      </c>
      <c r="O68" s="87">
        <v>1</v>
      </c>
      <c r="P68" s="87">
        <v>1</v>
      </c>
      <c r="Q68" s="87">
        <v>0</v>
      </c>
      <c r="R68" s="88" t="s">
        <v>81</v>
      </c>
      <c r="S68" s="29" t="s">
        <v>27</v>
      </c>
      <c r="T68" s="30">
        <f>SUM(T69,T86)</f>
        <v>0</v>
      </c>
      <c r="U68" s="30">
        <v>599.94</v>
      </c>
      <c r="V68" s="30">
        <f>SUM(V69,V86)</f>
        <v>0</v>
      </c>
      <c r="W68" s="30">
        <f>SUM(W104)</f>
        <v>0</v>
      </c>
      <c r="X68" s="30">
        <f>SUM(X104)</f>
        <v>0</v>
      </c>
      <c r="Y68" s="30">
        <f aca="true" t="shared" si="1" ref="Y68:Y70">SUM(T68:X68)</f>
        <v>599.94</v>
      </c>
      <c r="Z68" s="31">
        <v>2022</v>
      </c>
    </row>
    <row r="69" spans="1:26" ht="29.25" customHeight="1">
      <c r="A69" s="21">
        <v>6</v>
      </c>
      <c r="B69" s="21">
        <v>1</v>
      </c>
      <c r="C69" s="21">
        <v>9</v>
      </c>
      <c r="D69" s="21">
        <v>0</v>
      </c>
      <c r="E69" s="21">
        <v>4</v>
      </c>
      <c r="F69" s="21">
        <v>1</v>
      </c>
      <c r="G69" s="21">
        <v>2</v>
      </c>
      <c r="H69" s="21">
        <v>1</v>
      </c>
      <c r="I69" s="21">
        <v>0</v>
      </c>
      <c r="J69" s="21">
        <v>2</v>
      </c>
      <c r="K69" s="21">
        <v>0</v>
      </c>
      <c r="L69" s="21">
        <v>1</v>
      </c>
      <c r="M69" s="21" t="s">
        <v>80</v>
      </c>
      <c r="N69" s="21">
        <v>5</v>
      </c>
      <c r="O69" s="21">
        <v>1</v>
      </c>
      <c r="P69" s="21">
        <v>1</v>
      </c>
      <c r="Q69" s="21">
        <v>0</v>
      </c>
      <c r="R69" s="89" t="s">
        <v>82</v>
      </c>
      <c r="S69" s="50" t="s">
        <v>27</v>
      </c>
      <c r="T69" s="68">
        <f>SUM(T72,T75,T80,T82)</f>
        <v>0</v>
      </c>
      <c r="U69" s="68">
        <f>U72</f>
        <v>599.94</v>
      </c>
      <c r="V69" s="68">
        <v>0</v>
      </c>
      <c r="W69" s="68">
        <v>0</v>
      </c>
      <c r="X69" s="68">
        <v>0</v>
      </c>
      <c r="Y69" s="68">
        <f t="shared" si="1"/>
        <v>599.94</v>
      </c>
      <c r="Z69" s="36">
        <v>2022</v>
      </c>
    </row>
    <row r="70" spans="1:26" ht="24.75" customHeight="1">
      <c r="A70" s="90"/>
      <c r="B70" s="90"/>
      <c r="C70" s="90"/>
      <c r="D70" s="90"/>
      <c r="E70" s="90"/>
      <c r="F70" s="90"/>
      <c r="G70" s="90"/>
      <c r="H70" s="90"/>
      <c r="I70" s="90"/>
      <c r="J70" s="90"/>
      <c r="K70" s="90"/>
      <c r="L70" s="90"/>
      <c r="M70" s="90"/>
      <c r="N70" s="90"/>
      <c r="O70" s="90"/>
      <c r="P70" s="90"/>
      <c r="Q70" s="90"/>
      <c r="R70" s="61" t="s">
        <v>83</v>
      </c>
      <c r="S70" s="47" t="s">
        <v>31</v>
      </c>
      <c r="T70" s="38">
        <v>0</v>
      </c>
      <c r="U70" s="38">
        <v>200</v>
      </c>
      <c r="V70" s="38">
        <v>0</v>
      </c>
      <c r="W70" s="38">
        <v>0</v>
      </c>
      <c r="X70" s="38">
        <v>0</v>
      </c>
      <c r="Y70" s="56">
        <f t="shared" si="1"/>
        <v>200</v>
      </c>
      <c r="Z70" s="36">
        <v>2022</v>
      </c>
    </row>
    <row r="71" spans="1:26" ht="35.25" customHeight="1">
      <c r="A71" s="90"/>
      <c r="B71" s="90"/>
      <c r="C71" s="90"/>
      <c r="D71" s="90"/>
      <c r="E71" s="90"/>
      <c r="F71" s="90"/>
      <c r="G71" s="90"/>
      <c r="H71" s="90"/>
      <c r="I71" s="90"/>
      <c r="J71" s="90"/>
      <c r="K71" s="90"/>
      <c r="L71" s="90"/>
      <c r="M71" s="90"/>
      <c r="N71" s="90"/>
      <c r="O71" s="90"/>
      <c r="P71" s="90"/>
      <c r="Q71" s="90"/>
      <c r="R71" s="91" t="s">
        <v>84</v>
      </c>
      <c r="S71" s="36" t="s">
        <v>44</v>
      </c>
      <c r="T71" s="38">
        <v>0</v>
      </c>
      <c r="U71" s="56">
        <v>1</v>
      </c>
      <c r="V71" s="56">
        <v>0</v>
      </c>
      <c r="W71" s="56">
        <v>0</v>
      </c>
      <c r="X71" s="38">
        <v>0</v>
      </c>
      <c r="Y71" s="38">
        <v>1</v>
      </c>
      <c r="Z71" s="36">
        <v>2022</v>
      </c>
    </row>
    <row r="72" spans="1:26" ht="49.5" customHeight="1">
      <c r="A72" s="21">
        <v>6</v>
      </c>
      <c r="B72" s="21">
        <v>1</v>
      </c>
      <c r="C72" s="21">
        <v>9</v>
      </c>
      <c r="D72" s="21">
        <v>0</v>
      </c>
      <c r="E72" s="21">
        <v>4</v>
      </c>
      <c r="F72" s="21">
        <v>1</v>
      </c>
      <c r="G72" s="21">
        <v>2</v>
      </c>
      <c r="H72" s="21">
        <v>1</v>
      </c>
      <c r="I72" s="21">
        <v>0</v>
      </c>
      <c r="J72" s="21">
        <v>2</v>
      </c>
      <c r="K72" s="21">
        <v>0</v>
      </c>
      <c r="L72" s="21">
        <v>1</v>
      </c>
      <c r="M72" s="21" t="s">
        <v>80</v>
      </c>
      <c r="N72" s="21">
        <v>5</v>
      </c>
      <c r="O72" s="21">
        <v>1</v>
      </c>
      <c r="P72" s="21">
        <v>1</v>
      </c>
      <c r="Q72" s="21">
        <v>0</v>
      </c>
      <c r="R72" s="92" t="s">
        <v>85</v>
      </c>
      <c r="S72" s="93" t="s">
        <v>27</v>
      </c>
      <c r="T72" s="94">
        <v>0</v>
      </c>
      <c r="U72" s="94">
        <v>599.94</v>
      </c>
      <c r="V72" s="94">
        <v>0</v>
      </c>
      <c r="W72" s="94">
        <v>0</v>
      </c>
      <c r="X72" s="94">
        <v>0</v>
      </c>
      <c r="Y72" s="94">
        <f>SUM(T72:X72)</f>
        <v>599.94</v>
      </c>
      <c r="Z72" s="36">
        <v>2022</v>
      </c>
    </row>
    <row r="73" spans="1:26" ht="24.75" customHeight="1">
      <c r="A73" s="21"/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95" t="s">
        <v>86</v>
      </c>
      <c r="S73" s="45" t="s">
        <v>36</v>
      </c>
      <c r="T73" s="44">
        <v>0</v>
      </c>
      <c r="U73" s="96">
        <v>100</v>
      </c>
      <c r="V73" s="96">
        <v>0</v>
      </c>
      <c r="W73" s="96">
        <v>0</v>
      </c>
      <c r="X73" s="44">
        <v>0</v>
      </c>
      <c r="Y73" s="44">
        <v>100</v>
      </c>
      <c r="Z73" s="97">
        <v>2022</v>
      </c>
    </row>
    <row r="74" spans="1:26" ht="34.5" customHeight="1">
      <c r="A74" s="90"/>
      <c r="B74" s="90"/>
      <c r="C74" s="90"/>
      <c r="D74" s="98"/>
      <c r="E74" s="98"/>
      <c r="F74" s="98"/>
      <c r="G74" s="98"/>
      <c r="H74" s="98"/>
      <c r="I74" s="98"/>
      <c r="J74" s="98"/>
      <c r="K74" s="98"/>
      <c r="L74" s="98"/>
      <c r="M74" s="98"/>
      <c r="N74" s="98"/>
      <c r="O74" s="98"/>
      <c r="P74" s="98"/>
      <c r="Q74" s="98"/>
      <c r="R74" s="89" t="s">
        <v>87</v>
      </c>
      <c r="S74" s="93" t="s">
        <v>31</v>
      </c>
      <c r="T74" s="38">
        <f>T75</f>
        <v>0</v>
      </c>
      <c r="U74" s="38">
        <f>U75</f>
        <v>200</v>
      </c>
      <c r="V74" s="38">
        <f>V75</f>
        <v>0</v>
      </c>
      <c r="W74" s="38">
        <f>W75</f>
        <v>0</v>
      </c>
      <c r="X74" s="38">
        <f>X75</f>
        <v>0</v>
      </c>
      <c r="Y74" s="56">
        <f>SUM(T74:X74)</f>
        <v>200</v>
      </c>
      <c r="Z74" s="36">
        <v>2022</v>
      </c>
    </row>
    <row r="75" spans="1:26" ht="36.75" customHeight="1">
      <c r="A75" s="90"/>
      <c r="B75" s="90"/>
      <c r="C75" s="90"/>
      <c r="D75" s="98"/>
      <c r="E75" s="98"/>
      <c r="F75" s="98"/>
      <c r="G75" s="98"/>
      <c r="H75" s="98"/>
      <c r="I75" s="98"/>
      <c r="J75" s="98"/>
      <c r="K75" s="98"/>
      <c r="L75" s="98"/>
      <c r="M75" s="98"/>
      <c r="N75" s="98"/>
      <c r="O75" s="98"/>
      <c r="P75" s="98"/>
      <c r="Q75" s="98"/>
      <c r="R75" s="61" t="s">
        <v>88</v>
      </c>
      <c r="S75" s="93" t="s">
        <v>31</v>
      </c>
      <c r="T75" s="38">
        <f>T76+T77+T78</f>
        <v>0</v>
      </c>
      <c r="U75" s="38">
        <f>U78</f>
        <v>200</v>
      </c>
      <c r="V75" s="38">
        <f>V78</f>
        <v>0</v>
      </c>
      <c r="W75" s="38">
        <f>W78</f>
        <v>0</v>
      </c>
      <c r="X75" s="38">
        <f>X78</f>
        <v>0</v>
      </c>
      <c r="Y75" s="38">
        <f>Y78</f>
        <v>200</v>
      </c>
      <c r="Z75" s="36">
        <v>2022</v>
      </c>
    </row>
    <row r="76" spans="1:26" ht="56.25" customHeight="1">
      <c r="A76" s="90"/>
      <c r="B76" s="90"/>
      <c r="C76" s="90"/>
      <c r="D76" s="98"/>
      <c r="E76" s="98"/>
      <c r="F76" s="98"/>
      <c r="G76" s="98"/>
      <c r="H76" s="98"/>
      <c r="I76" s="98"/>
      <c r="J76" s="98"/>
      <c r="K76" s="98"/>
      <c r="L76" s="98"/>
      <c r="M76" s="98"/>
      <c r="N76" s="98"/>
      <c r="O76" s="98"/>
      <c r="P76" s="98"/>
      <c r="Q76" s="98"/>
      <c r="R76" s="91" t="s">
        <v>89</v>
      </c>
      <c r="S76" s="36" t="s">
        <v>44</v>
      </c>
      <c r="T76" s="38">
        <v>0</v>
      </c>
      <c r="U76" s="38">
        <v>1</v>
      </c>
      <c r="V76" s="38">
        <v>0</v>
      </c>
      <c r="W76" s="38">
        <v>0</v>
      </c>
      <c r="X76" s="38">
        <v>0</v>
      </c>
      <c r="Y76" s="56">
        <f aca="true" t="shared" si="2" ref="Y76:Y78">SUM(T76:X76)</f>
        <v>1</v>
      </c>
      <c r="Z76" s="36">
        <v>2022</v>
      </c>
    </row>
    <row r="77" spans="1:26" ht="30.75" customHeight="1">
      <c r="A77" s="99"/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P77" s="100"/>
      <c r="Q77" s="100"/>
      <c r="R77" s="91" t="s">
        <v>90</v>
      </c>
      <c r="S77" s="36" t="s">
        <v>44</v>
      </c>
      <c r="T77" s="38">
        <v>0</v>
      </c>
      <c r="U77" s="38">
        <v>1</v>
      </c>
      <c r="V77" s="38">
        <v>0</v>
      </c>
      <c r="W77" s="38">
        <v>0</v>
      </c>
      <c r="X77" s="38">
        <v>0</v>
      </c>
      <c r="Y77" s="56">
        <f t="shared" si="2"/>
        <v>1</v>
      </c>
      <c r="Z77" s="36">
        <v>2022</v>
      </c>
    </row>
    <row r="78" spans="1:26" ht="39" customHeight="1">
      <c r="A78" s="98"/>
      <c r="B78" s="98"/>
      <c r="C78" s="98"/>
      <c r="D78" s="98"/>
      <c r="E78" s="98"/>
      <c r="F78" s="98"/>
      <c r="G78" s="98"/>
      <c r="H78" s="98"/>
      <c r="I78" s="98"/>
      <c r="J78" s="98"/>
      <c r="K78" s="98"/>
      <c r="L78" s="98"/>
      <c r="M78" s="98"/>
      <c r="N78" s="98"/>
      <c r="O78" s="98"/>
      <c r="P78" s="98"/>
      <c r="Q78" s="98"/>
      <c r="R78" s="91" t="s">
        <v>91</v>
      </c>
      <c r="S78" s="93" t="s">
        <v>31</v>
      </c>
      <c r="T78" s="38">
        <v>0</v>
      </c>
      <c r="U78" s="38">
        <v>200</v>
      </c>
      <c r="V78" s="38">
        <v>0</v>
      </c>
      <c r="W78" s="38">
        <v>0</v>
      </c>
      <c r="X78" s="38">
        <v>0</v>
      </c>
      <c r="Y78" s="56">
        <f t="shared" si="2"/>
        <v>200</v>
      </c>
      <c r="Z78" s="36">
        <v>2022</v>
      </c>
    </row>
  </sheetData>
  <sheetProtection selectLockedCells="1" selectUnlockedCells="1"/>
  <mergeCells count="18">
    <mergeCell ref="S2:Z2"/>
    <mergeCell ref="R5:Z5"/>
    <mergeCell ref="A6:Z6"/>
    <mergeCell ref="A7:Z7"/>
    <mergeCell ref="A8:Z8"/>
    <mergeCell ref="A9:Z9"/>
    <mergeCell ref="A10:Z10"/>
    <mergeCell ref="I12:Z12"/>
    <mergeCell ref="I13:Z13"/>
    <mergeCell ref="A15:Q15"/>
    <mergeCell ref="R15:R17"/>
    <mergeCell ref="S15:S17"/>
    <mergeCell ref="T15:X16"/>
    <mergeCell ref="Y15:Z16"/>
    <mergeCell ref="A16:C17"/>
    <mergeCell ref="D16:E17"/>
    <mergeCell ref="F16:G17"/>
    <mergeCell ref="H16:Q17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Roman,Обычный"&amp;12ffffff&amp;A</oddHeader>
    <oddFooter>&amp;C&amp;"Times New Roman,Обычный"&amp;12ffffffСтраница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Z78"/>
  <sheetViews>
    <sheetView zoomScale="85" zoomScaleNormal="85" zoomScaleSheetLayoutView="75" workbookViewId="0" topLeftCell="A67">
      <selection activeCell="U81" sqref="U81"/>
    </sheetView>
  </sheetViews>
  <sheetFormatPr defaultColWidth="9.140625" defaultRowHeight="15"/>
  <cols>
    <col min="1" max="2" width="1.7109375" style="1" customWidth="1"/>
    <col min="3" max="6" width="1.57421875" style="1" customWidth="1"/>
    <col min="7" max="7" width="1.8515625" style="1" customWidth="1"/>
    <col min="8" max="8" width="1.57421875" style="1" customWidth="1"/>
    <col min="9" max="10" width="1.8515625" style="1" customWidth="1"/>
    <col min="11" max="13" width="1.57421875" style="1" customWidth="1"/>
    <col min="14" max="14" width="2.00390625" style="1" customWidth="1"/>
    <col min="15" max="15" width="1.57421875" style="1" customWidth="1"/>
    <col min="16" max="16" width="1.7109375" style="1" customWidth="1"/>
    <col min="17" max="17" width="1.57421875" style="1" customWidth="1"/>
    <col min="18" max="18" width="75.7109375" style="1" customWidth="1"/>
    <col min="19" max="19" width="7.7109375" style="1" customWidth="1"/>
    <col min="20" max="20" width="10.57421875" style="2" customWidth="1"/>
    <col min="21" max="21" width="10.140625" style="2" customWidth="1"/>
    <col min="22" max="24" width="10.421875" style="2" customWidth="1"/>
    <col min="25" max="25" width="10.421875" style="101" customWidth="1"/>
    <col min="26" max="26" width="6.7109375" style="2" customWidth="1"/>
    <col min="27" max="16384" width="8.8515625" style="1" customWidth="1"/>
  </cols>
  <sheetData>
    <row r="1" spans="1:26" ht="0.75" customHeight="1">
      <c r="A1" s="3"/>
      <c r="B1" s="3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6"/>
      <c r="S1" s="7">
        <v>3</v>
      </c>
      <c r="T1" s="7"/>
      <c r="U1" s="7"/>
      <c r="V1" s="7"/>
      <c r="W1" s="7"/>
      <c r="X1" s="7"/>
      <c r="Y1" s="102"/>
      <c r="Z1" s="7"/>
    </row>
    <row r="2" spans="1:26" ht="0.75" customHeight="1">
      <c r="A2" s="3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6"/>
      <c r="S2" s="7"/>
      <c r="T2" s="7"/>
      <c r="U2" s="7"/>
      <c r="V2" s="7"/>
      <c r="W2" s="7"/>
      <c r="X2" s="7"/>
      <c r="Y2" s="102"/>
      <c r="Z2" s="7"/>
    </row>
    <row r="3" spans="1:26" s="9" customFormat="1" ht="60.75" customHeight="1">
      <c r="A3" s="8"/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5" t="s">
        <v>92</v>
      </c>
      <c r="S3" s="5"/>
      <c r="T3" s="5"/>
      <c r="U3" s="5"/>
      <c r="V3" s="5"/>
      <c r="W3" s="5"/>
      <c r="X3" s="5"/>
      <c r="Y3" s="5"/>
      <c r="Z3" s="5"/>
    </row>
    <row r="4" spans="1:26" s="9" customFormat="1" ht="18.75">
      <c r="A4" s="10" t="s">
        <v>2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</row>
    <row r="5" spans="1:26" s="9" customFormat="1" ht="18.75">
      <c r="A5" s="10" t="s">
        <v>93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</row>
    <row r="6" spans="1:26" s="9" customFormat="1" ht="12" customHeight="1">
      <c r="A6" s="11" t="s">
        <v>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</row>
    <row r="7" spans="1:26" s="104" customFormat="1" ht="27" customHeight="1">
      <c r="A7" s="103" t="s">
        <v>94</v>
      </c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</row>
    <row r="8" spans="1:26" s="106" customFormat="1" ht="29.25" customHeight="1">
      <c r="A8" s="105" t="s">
        <v>95</v>
      </c>
      <c r="B8" s="105"/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</row>
    <row r="9" spans="1:26" s="9" customFormat="1" ht="19.5">
      <c r="A9" s="14"/>
      <c r="B9" s="14"/>
      <c r="C9" s="14"/>
      <c r="D9" s="14"/>
      <c r="E9" s="14"/>
      <c r="F9" s="14"/>
      <c r="G9" s="14"/>
      <c r="H9" s="14"/>
      <c r="I9" s="15" t="s">
        <v>7</v>
      </c>
      <c r="J9" s="15"/>
      <c r="K9" s="15"/>
      <c r="L9" s="15"/>
      <c r="M9" s="15"/>
      <c r="N9" s="15"/>
      <c r="O9" s="15"/>
      <c r="P9" s="15"/>
      <c r="Q9" s="15"/>
      <c r="R9" s="15"/>
      <c r="S9" s="15"/>
      <c r="T9" s="16"/>
      <c r="U9" s="16"/>
      <c r="V9" s="16"/>
      <c r="W9" s="16"/>
      <c r="X9" s="16"/>
      <c r="Y9" s="107"/>
      <c r="Z9" s="17"/>
    </row>
    <row r="10" spans="1:26" s="9" customFormat="1" ht="16.5" customHeight="1">
      <c r="A10" s="14"/>
      <c r="B10" s="14"/>
      <c r="C10" s="14"/>
      <c r="D10" s="14"/>
      <c r="E10" s="14"/>
      <c r="F10" s="14"/>
      <c r="G10" s="14"/>
      <c r="H10" s="14"/>
      <c r="I10" s="18" t="s">
        <v>8</v>
      </c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</row>
    <row r="11" spans="1:26" ht="16.5" customHeight="1">
      <c r="A11" s="4"/>
      <c r="B11" s="4"/>
      <c r="C11" s="4"/>
      <c r="D11" s="4"/>
      <c r="E11" s="4"/>
      <c r="F11" s="4"/>
      <c r="G11" s="4"/>
      <c r="H11" s="4"/>
      <c r="I11" s="18" t="s">
        <v>9</v>
      </c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</row>
    <row r="12" spans="1:26" ht="16.5">
      <c r="A12" s="4"/>
      <c r="B12" s="4"/>
      <c r="C12" s="4"/>
      <c r="D12" s="4"/>
      <c r="E12" s="4"/>
      <c r="F12" s="4"/>
      <c r="G12" s="4"/>
      <c r="H12" s="4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20"/>
      <c r="U12" s="20"/>
      <c r="V12" s="20"/>
      <c r="W12" s="20"/>
      <c r="X12" s="20"/>
      <c r="Y12" s="108"/>
      <c r="Z12" s="20"/>
    </row>
    <row r="13" spans="1:26" s="3" customFormat="1" ht="22.5" customHeight="1">
      <c r="A13" s="21" t="s">
        <v>10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 t="s">
        <v>11</v>
      </c>
      <c r="S13" s="22" t="s">
        <v>12</v>
      </c>
      <c r="T13" s="22" t="s">
        <v>13</v>
      </c>
      <c r="U13" s="22"/>
      <c r="V13" s="22"/>
      <c r="W13" s="22"/>
      <c r="X13" s="22"/>
      <c r="Y13" s="109" t="s">
        <v>14</v>
      </c>
      <c r="Z13" s="109"/>
    </row>
    <row r="14" spans="1:26" s="3" customFormat="1" ht="30.75" customHeight="1">
      <c r="A14" s="21" t="s">
        <v>15</v>
      </c>
      <c r="B14" s="21"/>
      <c r="C14" s="21"/>
      <c r="D14" s="21" t="s">
        <v>16</v>
      </c>
      <c r="E14" s="21"/>
      <c r="F14" s="21" t="s">
        <v>17</v>
      </c>
      <c r="G14" s="21"/>
      <c r="H14" s="23" t="s">
        <v>18</v>
      </c>
      <c r="I14" s="23"/>
      <c r="J14" s="23"/>
      <c r="K14" s="23"/>
      <c r="L14" s="23"/>
      <c r="M14" s="23"/>
      <c r="N14" s="23"/>
      <c r="O14" s="23"/>
      <c r="P14" s="23"/>
      <c r="Q14" s="23"/>
      <c r="R14" s="21"/>
      <c r="S14" s="22"/>
      <c r="T14" s="22"/>
      <c r="U14" s="22"/>
      <c r="V14" s="22"/>
      <c r="W14" s="22"/>
      <c r="X14" s="22"/>
      <c r="Y14" s="109"/>
      <c r="Z14" s="109"/>
    </row>
    <row r="15" spans="1:26" s="3" customFormat="1" ht="40.5" customHeight="1">
      <c r="A15" s="21"/>
      <c r="B15" s="21"/>
      <c r="C15" s="21"/>
      <c r="D15" s="21"/>
      <c r="E15" s="21"/>
      <c r="F15" s="21"/>
      <c r="G15" s="21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1"/>
      <c r="S15" s="22"/>
      <c r="T15" s="22" t="s">
        <v>96</v>
      </c>
      <c r="U15" s="22" t="s">
        <v>23</v>
      </c>
      <c r="V15" s="22" t="s">
        <v>97</v>
      </c>
      <c r="W15" s="22" t="s">
        <v>98</v>
      </c>
      <c r="X15" s="22" t="s">
        <v>99</v>
      </c>
      <c r="Y15" s="109" t="s">
        <v>24</v>
      </c>
      <c r="Z15" s="22" t="s">
        <v>25</v>
      </c>
    </row>
    <row r="16" spans="1:26" s="3" customFormat="1" ht="13.5" customHeight="1">
      <c r="A16" s="21"/>
      <c r="B16" s="21"/>
      <c r="C16" s="21"/>
      <c r="D16" s="24"/>
      <c r="E16" s="24"/>
      <c r="F16" s="24"/>
      <c r="G16" s="24"/>
      <c r="H16" s="24"/>
      <c r="I16" s="21"/>
      <c r="J16" s="24"/>
      <c r="K16" s="21"/>
      <c r="L16" s="24"/>
      <c r="M16" s="21"/>
      <c r="N16" s="24"/>
      <c r="O16" s="21"/>
      <c r="P16" s="24"/>
      <c r="Q16" s="24"/>
      <c r="R16" s="21">
        <v>25</v>
      </c>
      <c r="S16" s="25">
        <v>26</v>
      </c>
      <c r="T16" s="26">
        <v>28</v>
      </c>
      <c r="U16" s="27">
        <v>29</v>
      </c>
      <c r="V16" s="27">
        <v>30</v>
      </c>
      <c r="W16" s="27">
        <v>31</v>
      </c>
      <c r="X16" s="27">
        <v>32</v>
      </c>
      <c r="Y16" s="110">
        <v>33</v>
      </c>
      <c r="Z16" s="26">
        <v>34</v>
      </c>
    </row>
    <row r="17" spans="1:26" s="117" customFormat="1" ht="25.5" customHeight="1">
      <c r="A17" s="111">
        <v>6</v>
      </c>
      <c r="B17" s="111">
        <v>1</v>
      </c>
      <c r="C17" s="111">
        <v>9</v>
      </c>
      <c r="D17" s="111">
        <v>0</v>
      </c>
      <c r="E17" s="111">
        <v>0</v>
      </c>
      <c r="F17" s="111">
        <v>0</v>
      </c>
      <c r="G17" s="111">
        <v>0</v>
      </c>
      <c r="H17" s="111">
        <v>0</v>
      </c>
      <c r="I17" s="111">
        <v>0</v>
      </c>
      <c r="J17" s="111">
        <v>0</v>
      </c>
      <c r="K17" s="111">
        <v>0</v>
      </c>
      <c r="L17" s="111">
        <v>0</v>
      </c>
      <c r="M17" s="111">
        <v>0</v>
      </c>
      <c r="N17" s="111">
        <v>0</v>
      </c>
      <c r="O17" s="111">
        <v>0</v>
      </c>
      <c r="P17" s="111">
        <v>0</v>
      </c>
      <c r="Q17" s="111">
        <v>0</v>
      </c>
      <c r="R17" s="112" t="s">
        <v>26</v>
      </c>
      <c r="S17" s="113" t="s">
        <v>27</v>
      </c>
      <c r="T17" s="114">
        <f>T22+T45+T74</f>
        <v>17434.095</v>
      </c>
      <c r="U17" s="114">
        <f>U22+U45+U74</f>
        <v>17229.575</v>
      </c>
      <c r="V17" s="114">
        <f>V22+V45+V74</f>
        <v>15229.575</v>
      </c>
      <c r="W17" s="114">
        <f>W22+W45+W74</f>
        <v>15229.575</v>
      </c>
      <c r="X17" s="114">
        <f>X22+X45+X74</f>
        <v>15229.575</v>
      </c>
      <c r="Y17" s="115">
        <f>Y22+Y45+Y74</f>
        <v>80352.39500000002</v>
      </c>
      <c r="Z17" s="116">
        <v>2028</v>
      </c>
    </row>
    <row r="18" spans="1:26" s="3" customFormat="1" ht="29.25">
      <c r="A18" s="21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7" t="s">
        <v>100</v>
      </c>
      <c r="S18" s="34" t="s">
        <v>29</v>
      </c>
      <c r="T18" s="35"/>
      <c r="U18" s="35"/>
      <c r="V18" s="35"/>
      <c r="W18" s="35"/>
      <c r="X18" s="35"/>
      <c r="Y18" s="118"/>
      <c r="Z18" s="36"/>
    </row>
    <row r="19" spans="1:26" s="3" customFormat="1" ht="42.75" customHeight="1">
      <c r="A19" s="21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49" t="s">
        <v>101</v>
      </c>
      <c r="S19" s="47" t="s">
        <v>27</v>
      </c>
      <c r="T19" s="48">
        <f>T34</f>
        <v>218.2</v>
      </c>
      <c r="U19" s="48">
        <f>U34</f>
        <v>178.1</v>
      </c>
      <c r="V19" s="48">
        <f>V34</f>
        <v>178.1</v>
      </c>
      <c r="W19" s="48">
        <f>W34</f>
        <v>178.1</v>
      </c>
      <c r="X19" s="48">
        <f>X34</f>
        <v>178.1</v>
      </c>
      <c r="Y19" s="119">
        <f>Y34</f>
        <v>930.5999999999999</v>
      </c>
      <c r="Z19" s="36">
        <v>2028</v>
      </c>
    </row>
    <row r="20" spans="1:26" s="3" customFormat="1" ht="30" customHeight="1">
      <c r="A20" s="21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40"/>
      <c r="R20" s="37" t="s">
        <v>102</v>
      </c>
      <c r="S20" s="34" t="s">
        <v>29</v>
      </c>
      <c r="T20" s="38"/>
      <c r="U20" s="38"/>
      <c r="V20" s="38"/>
      <c r="W20" s="38"/>
      <c r="X20" s="38"/>
      <c r="Y20" s="120"/>
      <c r="Z20" s="36"/>
    </row>
    <row r="21" spans="1:26" s="3" customFormat="1" ht="27.75" customHeight="1">
      <c r="A21" s="21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40"/>
      <c r="R21" s="49" t="s">
        <v>103</v>
      </c>
      <c r="S21" s="47" t="s">
        <v>27</v>
      </c>
      <c r="T21" s="48">
        <f>T54</f>
        <v>790.8</v>
      </c>
      <c r="U21" s="48">
        <f>T58</f>
        <v>790.8</v>
      </c>
      <c r="V21" s="48">
        <f>V54</f>
        <v>790.8</v>
      </c>
      <c r="W21" s="48">
        <f>W54</f>
        <v>790.8</v>
      </c>
      <c r="X21" s="48">
        <f>X54</f>
        <v>790.8</v>
      </c>
      <c r="Y21" s="119">
        <f>Y54</f>
        <v>3954</v>
      </c>
      <c r="Z21" s="36">
        <v>2028</v>
      </c>
    </row>
    <row r="22" spans="1:26" s="125" customFormat="1" ht="29.25">
      <c r="A22" s="121">
        <v>6</v>
      </c>
      <c r="B22" s="121">
        <v>1</v>
      </c>
      <c r="C22" s="121">
        <v>9</v>
      </c>
      <c r="D22" s="121">
        <v>0</v>
      </c>
      <c r="E22" s="121">
        <v>1</v>
      </c>
      <c r="F22" s="121">
        <v>1</v>
      </c>
      <c r="G22" s="121">
        <v>3</v>
      </c>
      <c r="H22" s="121">
        <v>0</v>
      </c>
      <c r="I22" s="121">
        <v>0</v>
      </c>
      <c r="J22" s="121">
        <v>0</v>
      </c>
      <c r="K22" s="121">
        <v>0</v>
      </c>
      <c r="L22" s="121">
        <v>0</v>
      </c>
      <c r="M22" s="121">
        <v>0</v>
      </c>
      <c r="N22" s="121">
        <v>0</v>
      </c>
      <c r="O22" s="121">
        <v>0</v>
      </c>
      <c r="P22" s="121">
        <v>0</v>
      </c>
      <c r="Q22" s="121">
        <v>0</v>
      </c>
      <c r="R22" s="122" t="s">
        <v>104</v>
      </c>
      <c r="S22" s="123" t="s">
        <v>27</v>
      </c>
      <c r="T22" s="124">
        <f>T23+T32+T41</f>
        <v>1207.54</v>
      </c>
      <c r="U22" s="124">
        <f>U23+U32+U41</f>
        <v>1207.54</v>
      </c>
      <c r="V22" s="124">
        <f>V23+V32+V41</f>
        <v>1207.54</v>
      </c>
      <c r="W22" s="124">
        <f>W23+W32+W41</f>
        <v>1207.54</v>
      </c>
      <c r="X22" s="124">
        <f>X23+X32+X41</f>
        <v>1207.54</v>
      </c>
      <c r="Y22" s="115">
        <f>Y23+Y32+Y41</f>
        <v>6037.7</v>
      </c>
      <c r="Z22" s="116">
        <v>2028</v>
      </c>
    </row>
    <row r="23" spans="1:26" s="130" customFormat="1" ht="30.75" customHeight="1">
      <c r="A23" s="126"/>
      <c r="B23" s="126"/>
      <c r="C23" s="126"/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7" t="s">
        <v>105</v>
      </c>
      <c r="S23" s="128" t="s">
        <v>27</v>
      </c>
      <c r="T23" s="129">
        <f>T26+T28+T30</f>
        <v>879.04</v>
      </c>
      <c r="U23" s="129">
        <f>U26+U28+U30</f>
        <v>879.04</v>
      </c>
      <c r="V23" s="129">
        <f>V26+V28+V30</f>
        <v>879.04</v>
      </c>
      <c r="W23" s="129">
        <f>W26+W28+W30</f>
        <v>879.04</v>
      </c>
      <c r="X23" s="129">
        <f>X26+X28+X30</f>
        <v>879.04</v>
      </c>
      <c r="Y23" s="119">
        <f aca="true" t="shared" si="0" ref="Y23:Y24">SUM(T23:X23)</f>
        <v>4395.2</v>
      </c>
      <c r="Z23" s="36">
        <v>2028</v>
      </c>
    </row>
    <row r="24" spans="1:26" s="3" customFormat="1" ht="41.25">
      <c r="A24" s="21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53" t="s">
        <v>106</v>
      </c>
      <c r="S24" s="36" t="s">
        <v>107</v>
      </c>
      <c r="T24" s="131">
        <f>T27</f>
        <v>12</v>
      </c>
      <c r="U24" s="131">
        <f>U27</f>
        <v>12</v>
      </c>
      <c r="V24" s="131">
        <f>V27</f>
        <v>12</v>
      </c>
      <c r="W24" s="131">
        <f>W27</f>
        <v>12</v>
      </c>
      <c r="X24" s="131">
        <f>X27</f>
        <v>12</v>
      </c>
      <c r="Y24" s="120">
        <f t="shared" si="0"/>
        <v>60</v>
      </c>
      <c r="Z24" s="36">
        <v>2028</v>
      </c>
    </row>
    <row r="25" spans="1:26" s="3" customFormat="1" ht="33.75" customHeight="1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37" t="s">
        <v>108</v>
      </c>
      <c r="S25" s="36" t="s">
        <v>44</v>
      </c>
      <c r="T25" s="38">
        <v>1</v>
      </c>
      <c r="U25" s="56">
        <v>1</v>
      </c>
      <c r="V25" s="56">
        <v>1</v>
      </c>
      <c r="W25" s="56">
        <v>1</v>
      </c>
      <c r="X25" s="38">
        <v>1</v>
      </c>
      <c r="Y25" s="120">
        <v>1</v>
      </c>
      <c r="Z25" s="36">
        <v>2028</v>
      </c>
    </row>
    <row r="26" spans="1:26" s="3" customFormat="1" ht="31.5" customHeight="1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37" t="s">
        <v>109</v>
      </c>
      <c r="S26" s="47" t="s">
        <v>27</v>
      </c>
      <c r="T26" s="48">
        <f>19.5+250</f>
        <v>269.5</v>
      </c>
      <c r="U26" s="48">
        <v>269.5</v>
      </c>
      <c r="V26" s="48">
        <v>269.5</v>
      </c>
      <c r="W26" s="48">
        <v>269.5</v>
      </c>
      <c r="X26" s="48">
        <v>269.5</v>
      </c>
      <c r="Y26" s="119">
        <f aca="true" t="shared" si="1" ref="Y26:Y28">SUM(T26:X26)</f>
        <v>1347.5</v>
      </c>
      <c r="Z26" s="36">
        <v>2028</v>
      </c>
    </row>
    <row r="27" spans="1:26" s="3" customFormat="1" ht="29.25">
      <c r="A27" s="21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7" t="s">
        <v>110</v>
      </c>
      <c r="S27" s="132" t="s">
        <v>107</v>
      </c>
      <c r="T27" s="38">
        <v>12</v>
      </c>
      <c r="U27" s="38">
        <v>12</v>
      </c>
      <c r="V27" s="38">
        <v>12</v>
      </c>
      <c r="W27" s="38">
        <v>12</v>
      </c>
      <c r="X27" s="38">
        <v>12</v>
      </c>
      <c r="Y27" s="120">
        <f t="shared" si="1"/>
        <v>60</v>
      </c>
      <c r="Z27" s="36">
        <v>2028</v>
      </c>
    </row>
    <row r="28" spans="1:26" s="3" customFormat="1" ht="42.75">
      <c r="A28" s="59"/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21"/>
      <c r="R28" s="71" t="s">
        <v>111</v>
      </c>
      <c r="S28" s="50" t="s">
        <v>27</v>
      </c>
      <c r="T28" s="68">
        <v>78.8</v>
      </c>
      <c r="U28" s="68">
        <v>78.8</v>
      </c>
      <c r="V28" s="68">
        <v>78.8</v>
      </c>
      <c r="W28" s="68">
        <v>78.8</v>
      </c>
      <c r="X28" s="68">
        <v>78.8</v>
      </c>
      <c r="Y28" s="133">
        <f t="shared" si="1"/>
        <v>394</v>
      </c>
      <c r="Z28" s="36">
        <v>2028</v>
      </c>
    </row>
    <row r="29" spans="1:26" s="3" customFormat="1" ht="29.25">
      <c r="A29" s="66"/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70"/>
      <c r="R29" s="37" t="s">
        <v>112</v>
      </c>
      <c r="S29" s="36" t="s">
        <v>36</v>
      </c>
      <c r="T29" s="38">
        <v>100</v>
      </c>
      <c r="U29" s="38">
        <v>100</v>
      </c>
      <c r="V29" s="38">
        <v>100</v>
      </c>
      <c r="W29" s="38">
        <v>100</v>
      </c>
      <c r="X29" s="38">
        <v>100</v>
      </c>
      <c r="Y29" s="120">
        <v>100</v>
      </c>
      <c r="Z29" s="36">
        <v>2028</v>
      </c>
    </row>
    <row r="30" spans="1:26" s="3" customFormat="1" ht="27.75" customHeight="1">
      <c r="A30" s="66"/>
      <c r="B30" s="66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21"/>
      <c r="R30" s="71" t="s">
        <v>113</v>
      </c>
      <c r="S30" s="50" t="s">
        <v>27</v>
      </c>
      <c r="T30" s="68">
        <v>530.74</v>
      </c>
      <c r="U30" s="68">
        <v>530.74</v>
      </c>
      <c r="V30" s="68">
        <v>530.74</v>
      </c>
      <c r="W30" s="68">
        <v>530.74</v>
      </c>
      <c r="X30" s="68">
        <v>530.74</v>
      </c>
      <c r="Y30" s="134">
        <f>SUM(T30:X30)</f>
        <v>2653.7</v>
      </c>
      <c r="Z30" s="36">
        <v>2028</v>
      </c>
    </row>
    <row r="31" spans="1:26" s="3" customFormat="1" ht="28.5">
      <c r="A31" s="66"/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70"/>
      <c r="R31" s="37" t="s">
        <v>114</v>
      </c>
      <c r="S31" s="36" t="s">
        <v>36</v>
      </c>
      <c r="T31" s="38">
        <v>100</v>
      </c>
      <c r="U31" s="38">
        <v>100</v>
      </c>
      <c r="V31" s="38">
        <v>100</v>
      </c>
      <c r="W31" s="38">
        <v>100</v>
      </c>
      <c r="X31" s="38">
        <v>100</v>
      </c>
      <c r="Y31" s="120">
        <v>100</v>
      </c>
      <c r="Z31" s="36">
        <v>2028</v>
      </c>
    </row>
    <row r="32" spans="1:26" s="130" customFormat="1" ht="27.75" customHeight="1">
      <c r="A32" s="126"/>
      <c r="B32" s="126"/>
      <c r="C32" s="126"/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35" t="s">
        <v>115</v>
      </c>
      <c r="S32" s="136" t="s">
        <v>27</v>
      </c>
      <c r="T32" s="129">
        <f>T35</f>
        <v>328.5</v>
      </c>
      <c r="U32" s="129">
        <f>U35</f>
        <v>328.5</v>
      </c>
      <c r="V32" s="129">
        <f>V35</f>
        <v>328.5</v>
      </c>
      <c r="W32" s="129">
        <f>W35</f>
        <v>328.5</v>
      </c>
      <c r="X32" s="129">
        <f>X35</f>
        <v>328.5</v>
      </c>
      <c r="Y32" s="119">
        <f>Y35</f>
        <v>1642.5</v>
      </c>
      <c r="Z32" s="36">
        <v>2028</v>
      </c>
    </row>
    <row r="33" spans="1:26" s="3" customFormat="1" ht="23.25" customHeight="1">
      <c r="A33" s="78"/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79"/>
      <c r="O33" s="79"/>
      <c r="P33" s="79"/>
      <c r="Q33" s="79"/>
      <c r="R33" s="37" t="s">
        <v>116</v>
      </c>
      <c r="S33" s="132" t="s">
        <v>107</v>
      </c>
      <c r="T33" s="38">
        <v>20</v>
      </c>
      <c r="U33" s="38">
        <v>20</v>
      </c>
      <c r="V33" s="38">
        <v>20</v>
      </c>
      <c r="W33" s="38">
        <v>20</v>
      </c>
      <c r="X33" s="38">
        <v>20</v>
      </c>
      <c r="Y33" s="120">
        <v>20</v>
      </c>
      <c r="Z33" s="36">
        <v>2028</v>
      </c>
    </row>
    <row r="34" spans="1:26" s="3" customFormat="1" ht="29.25">
      <c r="A34" s="78"/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79"/>
      <c r="O34" s="79"/>
      <c r="P34" s="79"/>
      <c r="Q34" s="79"/>
      <c r="R34" s="37" t="s">
        <v>117</v>
      </c>
      <c r="S34" s="47" t="s">
        <v>27</v>
      </c>
      <c r="T34" s="48">
        <v>218.2</v>
      </c>
      <c r="U34" s="48">
        <v>178.1</v>
      </c>
      <c r="V34" s="48">
        <v>178.1</v>
      </c>
      <c r="W34" s="48">
        <v>178.1</v>
      </c>
      <c r="X34" s="48">
        <v>178.1</v>
      </c>
      <c r="Y34" s="119">
        <f aca="true" t="shared" si="2" ref="Y34:Y35">SUM(T34:X34)</f>
        <v>930.5999999999999</v>
      </c>
      <c r="Z34" s="36">
        <v>2028</v>
      </c>
    </row>
    <row r="35" spans="1:26" s="3" customFormat="1" ht="30.75" customHeight="1">
      <c r="A35" s="21">
        <v>6</v>
      </c>
      <c r="B35" s="21">
        <v>1</v>
      </c>
      <c r="C35" s="21">
        <v>9</v>
      </c>
      <c r="D35" s="21">
        <v>0</v>
      </c>
      <c r="E35" s="21">
        <v>1</v>
      </c>
      <c r="F35" s="21">
        <v>1</v>
      </c>
      <c r="G35" s="21">
        <v>3</v>
      </c>
      <c r="H35" s="21">
        <v>0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1">
        <v>0</v>
      </c>
      <c r="R35" s="80" t="s">
        <v>118</v>
      </c>
      <c r="S35" s="47" t="s">
        <v>27</v>
      </c>
      <c r="T35" s="58">
        <f>34.5+294</f>
        <v>328.5</v>
      </c>
      <c r="U35" s="58">
        <v>328.5</v>
      </c>
      <c r="V35" s="58">
        <v>328.5</v>
      </c>
      <c r="W35" s="58">
        <v>328.5</v>
      </c>
      <c r="X35" s="58">
        <v>328.5</v>
      </c>
      <c r="Y35" s="134">
        <f t="shared" si="2"/>
        <v>1642.5</v>
      </c>
      <c r="Z35" s="36">
        <v>2028</v>
      </c>
    </row>
    <row r="36" spans="1:26" s="3" customFormat="1" ht="29.25">
      <c r="A36" s="78"/>
      <c r="B36" s="78"/>
      <c r="C36" s="78"/>
      <c r="D36" s="62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71" t="s">
        <v>119</v>
      </c>
      <c r="S36" s="36" t="s">
        <v>107</v>
      </c>
      <c r="T36" s="38">
        <v>23</v>
      </c>
      <c r="U36" s="38">
        <v>23</v>
      </c>
      <c r="V36" s="38">
        <v>23</v>
      </c>
      <c r="W36" s="38">
        <v>23</v>
      </c>
      <c r="X36" s="38">
        <v>23</v>
      </c>
      <c r="Y36" s="120">
        <v>23</v>
      </c>
      <c r="Z36" s="36">
        <v>2028</v>
      </c>
    </row>
    <row r="37" spans="1:26" s="3" customFormat="1" ht="29.25">
      <c r="A37" s="78"/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79"/>
      <c r="O37" s="79"/>
      <c r="P37" s="79"/>
      <c r="Q37" s="79"/>
      <c r="R37" s="37" t="s">
        <v>120</v>
      </c>
      <c r="S37" s="36" t="s">
        <v>44</v>
      </c>
      <c r="T37" s="38">
        <v>1</v>
      </c>
      <c r="U37" s="56">
        <v>1</v>
      </c>
      <c r="V37" s="56">
        <v>1</v>
      </c>
      <c r="W37" s="56">
        <v>1</v>
      </c>
      <c r="X37" s="38">
        <v>1</v>
      </c>
      <c r="Y37" s="120">
        <v>1</v>
      </c>
      <c r="Z37" s="36">
        <v>2028</v>
      </c>
    </row>
    <row r="38" spans="1:26" s="3" customFormat="1" ht="42.75">
      <c r="A38" s="78"/>
      <c r="B38" s="78"/>
      <c r="C38" s="78"/>
      <c r="D38" s="62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71" t="s">
        <v>121</v>
      </c>
      <c r="S38" s="36" t="s">
        <v>44</v>
      </c>
      <c r="T38" s="38">
        <v>1</v>
      </c>
      <c r="U38" s="56">
        <v>1</v>
      </c>
      <c r="V38" s="56">
        <v>1</v>
      </c>
      <c r="W38" s="56">
        <v>1</v>
      </c>
      <c r="X38" s="38">
        <v>1</v>
      </c>
      <c r="Y38" s="120">
        <v>1</v>
      </c>
      <c r="Z38" s="36">
        <v>2028</v>
      </c>
    </row>
    <row r="39" spans="1:26" s="3" customFormat="1" ht="23.25" customHeight="1">
      <c r="A39" s="78"/>
      <c r="B39" s="78"/>
      <c r="C39" s="78"/>
      <c r="D39" s="62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71" t="s">
        <v>122</v>
      </c>
      <c r="S39" s="132" t="s">
        <v>107</v>
      </c>
      <c r="T39" s="56">
        <v>4</v>
      </c>
      <c r="U39" s="56">
        <v>4</v>
      </c>
      <c r="V39" s="56">
        <v>4</v>
      </c>
      <c r="W39" s="56">
        <v>4</v>
      </c>
      <c r="X39" s="56">
        <v>4</v>
      </c>
      <c r="Y39" s="120">
        <v>4</v>
      </c>
      <c r="Z39" s="36">
        <v>2028</v>
      </c>
    </row>
    <row r="40" spans="1:26" s="3" customFormat="1" ht="29.25" customHeight="1">
      <c r="A40" s="59"/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71" t="s">
        <v>123</v>
      </c>
      <c r="S40" s="36" t="s">
        <v>44</v>
      </c>
      <c r="T40" s="56">
        <v>1</v>
      </c>
      <c r="U40" s="56">
        <v>1</v>
      </c>
      <c r="V40" s="56">
        <v>1</v>
      </c>
      <c r="W40" s="56">
        <v>1</v>
      </c>
      <c r="X40" s="56">
        <v>1</v>
      </c>
      <c r="Y40" s="137">
        <v>1</v>
      </c>
      <c r="Z40" s="36">
        <v>2028</v>
      </c>
    </row>
    <row r="41" spans="1:26" s="130" customFormat="1" ht="54">
      <c r="A41" s="126"/>
      <c r="B41" s="126"/>
      <c r="C41" s="126"/>
      <c r="D41" s="126"/>
      <c r="E41" s="126"/>
      <c r="F41" s="126"/>
      <c r="G41" s="126"/>
      <c r="H41" s="126"/>
      <c r="I41" s="126"/>
      <c r="J41" s="126"/>
      <c r="K41" s="126"/>
      <c r="L41" s="126"/>
      <c r="M41" s="126"/>
      <c r="N41" s="126"/>
      <c r="O41" s="126"/>
      <c r="P41" s="126"/>
      <c r="Q41" s="126"/>
      <c r="R41" s="138" t="s">
        <v>124</v>
      </c>
      <c r="S41" s="136" t="s">
        <v>125</v>
      </c>
      <c r="T41" s="129">
        <v>0</v>
      </c>
      <c r="U41" s="129">
        <v>0</v>
      </c>
      <c r="V41" s="129">
        <v>0</v>
      </c>
      <c r="W41" s="129">
        <v>0</v>
      </c>
      <c r="X41" s="129">
        <v>0</v>
      </c>
      <c r="Y41" s="119">
        <v>0</v>
      </c>
      <c r="Z41" s="36">
        <v>2028</v>
      </c>
    </row>
    <row r="42" spans="1:26" s="3" customFormat="1" ht="29.25">
      <c r="A42" s="139"/>
      <c r="B42" s="139"/>
      <c r="C42" s="140"/>
      <c r="D42" s="140"/>
      <c r="E42" s="140"/>
      <c r="F42" s="140"/>
      <c r="G42" s="140"/>
      <c r="H42" s="140"/>
      <c r="I42" s="140"/>
      <c r="J42" s="139"/>
      <c r="K42" s="139"/>
      <c r="L42" s="139"/>
      <c r="M42" s="139"/>
      <c r="N42" s="139"/>
      <c r="O42" s="139"/>
      <c r="P42" s="139"/>
      <c r="Q42" s="141"/>
      <c r="R42" s="142" t="s">
        <v>126</v>
      </c>
      <c r="S42" s="143" t="s">
        <v>107</v>
      </c>
      <c r="T42" s="143">
        <v>2</v>
      </c>
      <c r="U42" s="143">
        <v>2</v>
      </c>
      <c r="V42" s="143">
        <v>2</v>
      </c>
      <c r="W42" s="143">
        <v>2</v>
      </c>
      <c r="X42" s="143">
        <v>2</v>
      </c>
      <c r="Y42" s="144">
        <v>2</v>
      </c>
      <c r="Z42" s="36">
        <v>2028</v>
      </c>
    </row>
    <row r="43" spans="1:26" s="3" customFormat="1" ht="29.25" customHeight="1">
      <c r="A43" s="139"/>
      <c r="B43" s="139"/>
      <c r="C43" s="140"/>
      <c r="D43" s="140"/>
      <c r="E43" s="140"/>
      <c r="F43" s="140"/>
      <c r="G43" s="140"/>
      <c r="H43" s="140"/>
      <c r="I43" s="140"/>
      <c r="J43" s="139"/>
      <c r="K43" s="139"/>
      <c r="L43" s="139"/>
      <c r="M43" s="139"/>
      <c r="N43" s="139"/>
      <c r="O43" s="139"/>
      <c r="P43" s="139"/>
      <c r="Q43" s="141"/>
      <c r="R43" s="142" t="s">
        <v>127</v>
      </c>
      <c r="S43" s="132" t="s">
        <v>128</v>
      </c>
      <c r="T43" s="132">
        <v>1</v>
      </c>
      <c r="U43" s="132">
        <v>1</v>
      </c>
      <c r="V43" s="132">
        <v>1</v>
      </c>
      <c r="W43" s="132">
        <v>1</v>
      </c>
      <c r="X43" s="132">
        <v>1</v>
      </c>
      <c r="Y43" s="109">
        <v>1</v>
      </c>
      <c r="Z43" s="36">
        <v>2028</v>
      </c>
    </row>
    <row r="44" spans="1:26" s="3" customFormat="1" ht="33.75" customHeight="1">
      <c r="A44" s="139"/>
      <c r="B44" s="139"/>
      <c r="C44" s="140"/>
      <c r="D44" s="140"/>
      <c r="E44" s="140"/>
      <c r="F44" s="140"/>
      <c r="G44" s="140"/>
      <c r="H44" s="140"/>
      <c r="I44" s="140"/>
      <c r="J44" s="139"/>
      <c r="K44" s="139"/>
      <c r="L44" s="139"/>
      <c r="M44" s="139"/>
      <c r="N44" s="139"/>
      <c r="O44" s="139"/>
      <c r="P44" s="139"/>
      <c r="Q44" s="141"/>
      <c r="R44" s="145" t="s">
        <v>129</v>
      </c>
      <c r="S44" s="132" t="s">
        <v>128</v>
      </c>
      <c r="T44" s="132">
        <v>1</v>
      </c>
      <c r="U44" s="132">
        <v>1</v>
      </c>
      <c r="V44" s="132">
        <v>1</v>
      </c>
      <c r="W44" s="132">
        <v>1</v>
      </c>
      <c r="X44" s="132">
        <v>1</v>
      </c>
      <c r="Y44" s="109">
        <v>1</v>
      </c>
      <c r="Z44" s="36">
        <v>2028</v>
      </c>
    </row>
    <row r="45" spans="1:26" s="148" customFormat="1" ht="31.5" customHeight="1">
      <c r="A45" s="146"/>
      <c r="B45" s="146"/>
      <c r="C45" s="146"/>
      <c r="D45" s="146"/>
      <c r="E45" s="146"/>
      <c r="F45" s="146"/>
      <c r="G45" s="146"/>
      <c r="H45" s="146"/>
      <c r="I45" s="146"/>
      <c r="J45" s="146"/>
      <c r="K45" s="146"/>
      <c r="L45" s="146"/>
      <c r="M45" s="146"/>
      <c r="N45" s="146"/>
      <c r="O45" s="146"/>
      <c r="P45" s="146"/>
      <c r="Q45" s="146"/>
      <c r="R45" s="122" t="s">
        <v>130</v>
      </c>
      <c r="S45" s="147" t="s">
        <v>27</v>
      </c>
      <c r="T45" s="124">
        <f>T46+T52+T62+T69</f>
        <v>4557.656</v>
      </c>
      <c r="U45" s="124">
        <f>U46+U52+U62+U69</f>
        <v>4353.136</v>
      </c>
      <c r="V45" s="124">
        <f>V46+V52+V62+V69</f>
        <v>2353.136</v>
      </c>
      <c r="W45" s="124">
        <f>W46+W52+W62+W69</f>
        <v>2353.136</v>
      </c>
      <c r="X45" s="124">
        <f>X46+X52+X62+X69</f>
        <v>2353.136</v>
      </c>
      <c r="Y45" s="124">
        <f>Y46+Y52+Y62+Y69</f>
        <v>15970.2</v>
      </c>
      <c r="Z45" s="36">
        <v>2028</v>
      </c>
    </row>
    <row r="46" spans="1:26" s="130" customFormat="1" ht="49.5" customHeight="1">
      <c r="A46" s="149"/>
      <c r="B46" s="149"/>
      <c r="C46" s="149"/>
      <c r="D46" s="149"/>
      <c r="E46" s="149"/>
      <c r="F46" s="149"/>
      <c r="G46" s="149"/>
      <c r="H46" s="149"/>
      <c r="I46" s="149"/>
      <c r="J46" s="149"/>
      <c r="K46" s="149"/>
      <c r="L46" s="149"/>
      <c r="M46" s="149"/>
      <c r="N46" s="149"/>
      <c r="O46" s="149"/>
      <c r="P46" s="149"/>
      <c r="Q46" s="150"/>
      <c r="R46" s="151" t="s">
        <v>131</v>
      </c>
      <c r="S46" s="128" t="s">
        <v>27</v>
      </c>
      <c r="T46" s="129">
        <f>T50</f>
        <v>700</v>
      </c>
      <c r="U46" s="129">
        <f>U50</f>
        <v>700</v>
      </c>
      <c r="V46" s="129">
        <f>V50</f>
        <v>700</v>
      </c>
      <c r="W46" s="129">
        <f>W50</f>
        <v>700</v>
      </c>
      <c r="X46" s="129">
        <f>X50</f>
        <v>700</v>
      </c>
      <c r="Y46" s="119">
        <f>Y50</f>
        <v>3500</v>
      </c>
      <c r="Z46" s="36">
        <v>2028</v>
      </c>
    </row>
    <row r="47" spans="1:26" s="3" customFormat="1" ht="29.25" customHeight="1">
      <c r="A47" s="66"/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70"/>
      <c r="R47" s="71" t="s">
        <v>132</v>
      </c>
      <c r="S47" s="132" t="s">
        <v>107</v>
      </c>
      <c r="T47" s="38">
        <f>T49</f>
        <v>55</v>
      </c>
      <c r="U47" s="38">
        <f>U49</f>
        <v>55</v>
      </c>
      <c r="V47" s="38">
        <f>V49</f>
        <v>55</v>
      </c>
      <c r="W47" s="38">
        <f>W49</f>
        <v>55</v>
      </c>
      <c r="X47" s="38">
        <f>X49</f>
        <v>55</v>
      </c>
      <c r="Y47" s="38">
        <f>Y49</f>
        <v>275</v>
      </c>
      <c r="Z47" s="36">
        <v>2028</v>
      </c>
    </row>
    <row r="48" spans="1:26" s="3" customFormat="1" ht="45.75" customHeight="1">
      <c r="A48" s="66"/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70"/>
      <c r="R48" s="71" t="s">
        <v>133</v>
      </c>
      <c r="S48" s="36" t="s">
        <v>44</v>
      </c>
      <c r="T48" s="38">
        <v>1</v>
      </c>
      <c r="U48" s="38">
        <v>1</v>
      </c>
      <c r="V48" s="38">
        <v>1</v>
      </c>
      <c r="W48" s="38">
        <v>1</v>
      </c>
      <c r="X48" s="38">
        <v>1</v>
      </c>
      <c r="Y48" s="120">
        <v>1</v>
      </c>
      <c r="Z48" s="36">
        <v>2028</v>
      </c>
    </row>
    <row r="49" spans="1:26" s="3" customFormat="1" ht="35.25" customHeight="1">
      <c r="A49" s="66"/>
      <c r="B49" s="66"/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70"/>
      <c r="R49" s="37" t="s">
        <v>134</v>
      </c>
      <c r="S49" s="132" t="s">
        <v>107</v>
      </c>
      <c r="T49" s="38">
        <v>55</v>
      </c>
      <c r="U49" s="38">
        <v>55</v>
      </c>
      <c r="V49" s="38">
        <v>55</v>
      </c>
      <c r="W49" s="38">
        <v>55</v>
      </c>
      <c r="X49" s="38">
        <v>55</v>
      </c>
      <c r="Y49" s="120">
        <f aca="true" t="shared" si="3" ref="Y49:Y51">SUM(T49:X49)</f>
        <v>275</v>
      </c>
      <c r="Z49" s="36">
        <v>2028</v>
      </c>
    </row>
    <row r="50" spans="1:26" ht="29.25">
      <c r="A50" s="66"/>
      <c r="B50" s="66"/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70"/>
      <c r="R50" s="71" t="s">
        <v>135</v>
      </c>
      <c r="S50" s="50" t="s">
        <v>27</v>
      </c>
      <c r="T50" s="68">
        <v>700</v>
      </c>
      <c r="U50" s="68">
        <v>700</v>
      </c>
      <c r="V50" s="68">
        <v>700</v>
      </c>
      <c r="W50" s="68">
        <v>700</v>
      </c>
      <c r="X50" s="68">
        <v>700</v>
      </c>
      <c r="Y50" s="133">
        <f t="shared" si="3"/>
        <v>3500</v>
      </c>
      <c r="Z50" s="36">
        <v>2028</v>
      </c>
    </row>
    <row r="51" spans="1:26" ht="22.5" customHeight="1">
      <c r="A51" s="66"/>
      <c r="B51" s="66"/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70"/>
      <c r="R51" s="37" t="s">
        <v>136</v>
      </c>
      <c r="S51" s="132" t="s">
        <v>107</v>
      </c>
      <c r="T51" s="38">
        <v>55</v>
      </c>
      <c r="U51" s="38">
        <v>55</v>
      </c>
      <c r="V51" s="38">
        <v>55</v>
      </c>
      <c r="W51" s="38">
        <v>55</v>
      </c>
      <c r="X51" s="38">
        <v>55</v>
      </c>
      <c r="Y51" s="120">
        <f t="shared" si="3"/>
        <v>275</v>
      </c>
      <c r="Z51" s="36">
        <v>2028</v>
      </c>
    </row>
    <row r="52" spans="1:26" s="155" customFormat="1" ht="38.25" customHeight="1">
      <c r="A52" s="152"/>
      <c r="B52" s="152"/>
      <c r="C52" s="152"/>
      <c r="D52" s="152"/>
      <c r="E52" s="152"/>
      <c r="F52" s="152"/>
      <c r="G52" s="152"/>
      <c r="H52" s="152"/>
      <c r="I52" s="152"/>
      <c r="J52" s="152"/>
      <c r="K52" s="152"/>
      <c r="L52" s="152"/>
      <c r="M52" s="152"/>
      <c r="N52" s="152"/>
      <c r="O52" s="152"/>
      <c r="P52" s="152"/>
      <c r="Q52" s="150"/>
      <c r="R52" s="153" t="s">
        <v>137</v>
      </c>
      <c r="S52" s="154" t="s">
        <v>27</v>
      </c>
      <c r="T52" s="129">
        <f>T55</f>
        <v>1653.136</v>
      </c>
      <c r="U52" s="129">
        <f>U55</f>
        <v>1653.136</v>
      </c>
      <c r="V52" s="129">
        <f>V55</f>
        <v>1653.136</v>
      </c>
      <c r="W52" s="129">
        <f>W55</f>
        <v>1653.136</v>
      </c>
      <c r="X52" s="129">
        <f>X55</f>
        <v>1653.136</v>
      </c>
      <c r="Y52" s="129">
        <f>Y55</f>
        <v>8265.68</v>
      </c>
      <c r="Z52" s="36">
        <v>2028</v>
      </c>
    </row>
    <row r="53" spans="1:26" ht="29.25">
      <c r="A53" s="66"/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70"/>
      <c r="R53" s="37" t="s">
        <v>138</v>
      </c>
      <c r="S53" s="36" t="s">
        <v>139</v>
      </c>
      <c r="T53" s="38">
        <v>3.017</v>
      </c>
      <c r="U53" s="38">
        <v>3.017</v>
      </c>
      <c r="V53" s="38">
        <v>3.017</v>
      </c>
      <c r="W53" s="38">
        <v>3.017</v>
      </c>
      <c r="X53" s="38">
        <v>3.017</v>
      </c>
      <c r="Y53" s="120">
        <v>3.017</v>
      </c>
      <c r="Z53" s="36">
        <v>2028</v>
      </c>
    </row>
    <row r="54" spans="1:26" s="156" customFormat="1" ht="33.75" customHeight="1">
      <c r="A54" s="66"/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70"/>
      <c r="R54" s="37" t="s">
        <v>140</v>
      </c>
      <c r="S54" s="50" t="s">
        <v>27</v>
      </c>
      <c r="T54" s="48">
        <f>T58</f>
        <v>790.8</v>
      </c>
      <c r="U54" s="48">
        <f>U58</f>
        <v>790.8</v>
      </c>
      <c r="V54" s="48">
        <f>V58</f>
        <v>790.8</v>
      </c>
      <c r="W54" s="48">
        <f>W58</f>
        <v>790.8</v>
      </c>
      <c r="X54" s="48">
        <f>X58</f>
        <v>790.8</v>
      </c>
      <c r="Y54" s="119">
        <f>Y58</f>
        <v>3954</v>
      </c>
      <c r="Z54" s="36">
        <v>2028</v>
      </c>
    </row>
    <row r="55" spans="1:26" s="156" customFormat="1" ht="33.75" customHeight="1">
      <c r="A55" s="66"/>
      <c r="B55" s="66"/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70"/>
      <c r="R55" s="157" t="s">
        <v>141</v>
      </c>
      <c r="S55" s="93" t="s">
        <v>27</v>
      </c>
      <c r="T55" s="158">
        <v>1653.136</v>
      </c>
      <c r="U55" s="158">
        <v>1653.136</v>
      </c>
      <c r="V55" s="158">
        <v>1653.136</v>
      </c>
      <c r="W55" s="158">
        <v>1653.136</v>
      </c>
      <c r="X55" s="158">
        <v>1653.136</v>
      </c>
      <c r="Y55" s="159">
        <f aca="true" t="shared" si="4" ref="Y55:Y56">SUM(T55:X55)</f>
        <v>8265.68</v>
      </c>
      <c r="Z55" s="36">
        <v>2024</v>
      </c>
    </row>
    <row r="56" spans="1:26" s="156" customFormat="1" ht="33.75" customHeight="1">
      <c r="A56" s="66"/>
      <c r="B56" s="66"/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70"/>
      <c r="R56" s="95" t="s">
        <v>142</v>
      </c>
      <c r="S56" s="132" t="s">
        <v>107</v>
      </c>
      <c r="T56" s="44">
        <v>50</v>
      </c>
      <c r="U56" s="44">
        <v>50</v>
      </c>
      <c r="V56" s="44">
        <v>50</v>
      </c>
      <c r="W56" s="44">
        <v>50</v>
      </c>
      <c r="X56" s="44">
        <v>50</v>
      </c>
      <c r="Y56" s="120">
        <f t="shared" si="4"/>
        <v>250</v>
      </c>
      <c r="Z56" s="36">
        <v>2024</v>
      </c>
    </row>
    <row r="57" spans="1:26" ht="45" customHeight="1">
      <c r="A57" s="66"/>
      <c r="B57" s="66"/>
      <c r="C57" s="66"/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70"/>
      <c r="R57" s="71" t="s">
        <v>143</v>
      </c>
      <c r="S57" s="36" t="s">
        <v>44</v>
      </c>
      <c r="T57" s="38">
        <v>1</v>
      </c>
      <c r="U57" s="38">
        <v>1</v>
      </c>
      <c r="V57" s="38">
        <v>1</v>
      </c>
      <c r="W57" s="38">
        <v>1</v>
      </c>
      <c r="X57" s="38">
        <v>1</v>
      </c>
      <c r="Y57" s="120">
        <v>1</v>
      </c>
      <c r="Z57" s="36">
        <v>2028</v>
      </c>
    </row>
    <row r="58" spans="1:26" ht="27">
      <c r="A58" s="66"/>
      <c r="B58" s="66"/>
      <c r="C58" s="66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70"/>
      <c r="R58" s="37" t="s">
        <v>144</v>
      </c>
      <c r="S58" s="50" t="s">
        <v>27</v>
      </c>
      <c r="T58" s="48">
        <v>790.8</v>
      </c>
      <c r="U58" s="48">
        <v>790.8</v>
      </c>
      <c r="V58" s="48">
        <v>790.8</v>
      </c>
      <c r="W58" s="48">
        <v>790.8</v>
      </c>
      <c r="X58" s="48">
        <v>790.8</v>
      </c>
      <c r="Y58" s="119">
        <f>SUM(T58:X58)</f>
        <v>3954</v>
      </c>
      <c r="Z58" s="36">
        <v>2028</v>
      </c>
    </row>
    <row r="59" spans="1:26" ht="42.75">
      <c r="A59" s="78"/>
      <c r="B59" s="78"/>
      <c r="C59" s="78"/>
      <c r="D59" s="62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71" t="s">
        <v>145</v>
      </c>
      <c r="S59" s="36" t="s">
        <v>44</v>
      </c>
      <c r="T59" s="38">
        <v>1</v>
      </c>
      <c r="U59" s="56">
        <v>1</v>
      </c>
      <c r="V59" s="56">
        <v>1</v>
      </c>
      <c r="W59" s="56">
        <v>1</v>
      </c>
      <c r="X59" s="38">
        <v>1</v>
      </c>
      <c r="Y59" s="120">
        <v>1</v>
      </c>
      <c r="Z59" s="36">
        <v>2028</v>
      </c>
    </row>
    <row r="60" spans="1:26" ht="16.5">
      <c r="A60" s="78"/>
      <c r="B60" s="78"/>
      <c r="C60" s="78"/>
      <c r="D60" s="62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71" t="s">
        <v>122</v>
      </c>
      <c r="S60" s="132" t="s">
        <v>107</v>
      </c>
      <c r="T60" s="56">
        <v>4</v>
      </c>
      <c r="U60" s="56">
        <v>4</v>
      </c>
      <c r="V60" s="56">
        <v>4</v>
      </c>
      <c r="W60" s="56">
        <v>4</v>
      </c>
      <c r="X60" s="56">
        <v>4</v>
      </c>
      <c r="Y60" s="120">
        <v>4</v>
      </c>
      <c r="Z60" s="36">
        <v>2028</v>
      </c>
    </row>
    <row r="61" spans="1:26" ht="42.75">
      <c r="A61" s="66"/>
      <c r="B61" s="66"/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70"/>
      <c r="R61" s="71" t="s">
        <v>146</v>
      </c>
      <c r="S61" s="36" t="s">
        <v>44</v>
      </c>
      <c r="T61" s="38">
        <v>1</v>
      </c>
      <c r="U61" s="38">
        <v>1</v>
      </c>
      <c r="V61" s="38">
        <v>1</v>
      </c>
      <c r="W61" s="38">
        <v>1</v>
      </c>
      <c r="X61" s="38">
        <v>1</v>
      </c>
      <c r="Y61" s="120">
        <v>1</v>
      </c>
      <c r="Z61" s="36">
        <v>2028</v>
      </c>
    </row>
    <row r="62" spans="1:26" s="155" customFormat="1" ht="36.75" customHeight="1">
      <c r="A62" s="160">
        <v>6</v>
      </c>
      <c r="B62" s="160">
        <v>1</v>
      </c>
      <c r="C62" s="160">
        <v>9</v>
      </c>
      <c r="D62" s="160">
        <v>0</v>
      </c>
      <c r="E62" s="160">
        <v>4</v>
      </c>
      <c r="F62" s="160">
        <v>1</v>
      </c>
      <c r="G62" s="160">
        <v>2</v>
      </c>
      <c r="H62" s="160">
        <v>1</v>
      </c>
      <c r="I62" s="160">
        <v>0</v>
      </c>
      <c r="J62" s="160">
        <v>2</v>
      </c>
      <c r="K62" s="160">
        <v>0</v>
      </c>
      <c r="L62" s="160">
        <v>1</v>
      </c>
      <c r="M62" s="160" t="s">
        <v>80</v>
      </c>
      <c r="N62" s="160">
        <v>5</v>
      </c>
      <c r="O62" s="160">
        <v>1</v>
      </c>
      <c r="P62" s="160">
        <v>1</v>
      </c>
      <c r="Q62" s="160">
        <v>0</v>
      </c>
      <c r="R62" s="153" t="s">
        <v>147</v>
      </c>
      <c r="S62" s="154" t="s">
        <v>27</v>
      </c>
      <c r="T62" s="129">
        <f aca="true" t="shared" si="5" ref="T62:T63">T65</f>
        <v>704.52</v>
      </c>
      <c r="U62" s="129">
        <f aca="true" t="shared" si="6" ref="U62:U63">U65</f>
        <v>0</v>
      </c>
      <c r="V62" s="129">
        <f aca="true" t="shared" si="7" ref="V62:V63">V65</f>
        <v>0</v>
      </c>
      <c r="W62" s="129">
        <f aca="true" t="shared" si="8" ref="W62:W63">W65</f>
        <v>0</v>
      </c>
      <c r="X62" s="129">
        <f aca="true" t="shared" si="9" ref="X62:X63">X65</f>
        <v>0</v>
      </c>
      <c r="Y62" s="119">
        <f>Y65</f>
        <v>704.52</v>
      </c>
      <c r="Z62" s="36">
        <v>2024</v>
      </c>
    </row>
    <row r="63" spans="1:26" ht="29.25">
      <c r="A63" s="90"/>
      <c r="B63" s="90"/>
      <c r="C63" s="90"/>
      <c r="D63" s="90"/>
      <c r="E63" s="90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61" t="s">
        <v>83</v>
      </c>
      <c r="S63" s="132" t="s">
        <v>107</v>
      </c>
      <c r="T63" s="38">
        <f t="shared" si="5"/>
        <v>618</v>
      </c>
      <c r="U63" s="38">
        <f t="shared" si="6"/>
        <v>0</v>
      </c>
      <c r="V63" s="38">
        <f t="shared" si="7"/>
        <v>0</v>
      </c>
      <c r="W63" s="38">
        <f t="shared" si="8"/>
        <v>0</v>
      </c>
      <c r="X63" s="38">
        <f t="shared" si="9"/>
        <v>0</v>
      </c>
      <c r="Y63" s="137">
        <f>SUM(T63:X63)</f>
        <v>618</v>
      </c>
      <c r="Z63" s="36">
        <v>2024</v>
      </c>
    </row>
    <row r="64" spans="1:26" ht="42.75">
      <c r="A64" s="90"/>
      <c r="B64" s="90"/>
      <c r="C64" s="90"/>
      <c r="D64" s="90"/>
      <c r="E64" s="90"/>
      <c r="F64" s="90"/>
      <c r="G64" s="90"/>
      <c r="H64" s="90"/>
      <c r="I64" s="90"/>
      <c r="J64" s="90"/>
      <c r="K64" s="90"/>
      <c r="L64" s="90"/>
      <c r="M64" s="90"/>
      <c r="N64" s="90"/>
      <c r="O64" s="90"/>
      <c r="P64" s="90"/>
      <c r="Q64" s="90"/>
      <c r="R64" s="161" t="s">
        <v>148</v>
      </c>
      <c r="S64" s="36" t="s">
        <v>44</v>
      </c>
      <c r="T64" s="38">
        <v>1</v>
      </c>
      <c r="U64" s="56">
        <v>0</v>
      </c>
      <c r="V64" s="56">
        <v>0</v>
      </c>
      <c r="W64" s="56">
        <v>0</v>
      </c>
      <c r="X64" s="38">
        <v>0</v>
      </c>
      <c r="Y64" s="120">
        <v>1</v>
      </c>
      <c r="Z64" s="36">
        <v>2024</v>
      </c>
    </row>
    <row r="65" spans="1:26" ht="30" customHeight="1">
      <c r="A65" s="21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161" t="s">
        <v>149</v>
      </c>
      <c r="S65" s="93" t="s">
        <v>27</v>
      </c>
      <c r="T65" s="94">
        <v>704.52</v>
      </c>
      <c r="U65" s="94">
        <v>0</v>
      </c>
      <c r="V65" s="94">
        <v>0</v>
      </c>
      <c r="W65" s="94">
        <v>0</v>
      </c>
      <c r="X65" s="94">
        <v>0</v>
      </c>
      <c r="Y65" s="159">
        <f>SUM(T65:X65)</f>
        <v>704.52</v>
      </c>
      <c r="Z65" s="36">
        <v>2024</v>
      </c>
    </row>
    <row r="66" spans="1:26" ht="41.25">
      <c r="A66" s="90"/>
      <c r="B66" s="90"/>
      <c r="C66" s="90"/>
      <c r="D66" s="98"/>
      <c r="E66" s="98"/>
      <c r="F66" s="98"/>
      <c r="G66" s="98"/>
      <c r="H66" s="98"/>
      <c r="I66" s="98"/>
      <c r="J66" s="98"/>
      <c r="K66" s="98"/>
      <c r="L66" s="98"/>
      <c r="M66" s="98"/>
      <c r="N66" s="98"/>
      <c r="O66" s="98"/>
      <c r="P66" s="98"/>
      <c r="Q66" s="98"/>
      <c r="R66" s="61" t="s">
        <v>88</v>
      </c>
      <c r="S66" s="132" t="s">
        <v>107</v>
      </c>
      <c r="T66" s="38">
        <v>618</v>
      </c>
      <c r="U66" s="38">
        <f>U68</f>
        <v>0</v>
      </c>
      <c r="V66" s="38">
        <f>V68</f>
        <v>0</v>
      </c>
      <c r="W66" s="38">
        <f>W68</f>
        <v>0</v>
      </c>
      <c r="X66" s="38">
        <f>X68</f>
        <v>0</v>
      </c>
      <c r="Y66" s="120">
        <f>Y68</f>
        <v>618</v>
      </c>
      <c r="Z66" s="36">
        <v>2024</v>
      </c>
    </row>
    <row r="67" spans="1:26" ht="33.75" customHeight="1">
      <c r="A67" s="90"/>
      <c r="B67" s="90"/>
      <c r="C67" s="90"/>
      <c r="D67" s="98"/>
      <c r="E67" s="98"/>
      <c r="F67" s="98"/>
      <c r="G67" s="98"/>
      <c r="H67" s="98"/>
      <c r="I67" s="98"/>
      <c r="J67" s="98"/>
      <c r="K67" s="98"/>
      <c r="L67" s="98"/>
      <c r="M67" s="98"/>
      <c r="N67" s="98"/>
      <c r="O67" s="98"/>
      <c r="P67" s="98"/>
      <c r="Q67" s="98"/>
      <c r="R67" s="161" t="s">
        <v>150</v>
      </c>
      <c r="S67" s="36" t="s">
        <v>44</v>
      </c>
      <c r="T67" s="38">
        <v>1</v>
      </c>
      <c r="U67" s="38">
        <v>0</v>
      </c>
      <c r="V67" s="38">
        <v>0</v>
      </c>
      <c r="W67" s="38">
        <v>0</v>
      </c>
      <c r="X67" s="38">
        <v>0</v>
      </c>
      <c r="Y67" s="137">
        <v>1</v>
      </c>
      <c r="Z67" s="36">
        <v>2024</v>
      </c>
    </row>
    <row r="68" spans="1:26" ht="32.25" customHeight="1">
      <c r="A68" s="98"/>
      <c r="B68" s="98"/>
      <c r="C68" s="98"/>
      <c r="D68" s="98"/>
      <c r="E68" s="98"/>
      <c r="F68" s="98"/>
      <c r="G68" s="98"/>
      <c r="H68" s="98"/>
      <c r="I68" s="98"/>
      <c r="J68" s="98"/>
      <c r="K68" s="98"/>
      <c r="L68" s="98"/>
      <c r="M68" s="98"/>
      <c r="N68" s="98"/>
      <c r="O68" s="98"/>
      <c r="P68" s="98"/>
      <c r="Q68" s="98"/>
      <c r="R68" s="161" t="s">
        <v>151</v>
      </c>
      <c r="S68" s="132" t="s">
        <v>107</v>
      </c>
      <c r="T68" s="38">
        <v>618</v>
      </c>
      <c r="U68" s="38">
        <v>0</v>
      </c>
      <c r="V68" s="38">
        <v>0</v>
      </c>
      <c r="W68" s="38">
        <v>0</v>
      </c>
      <c r="X68" s="38">
        <v>0</v>
      </c>
      <c r="Y68" s="120">
        <f>SUM(T68:X68)</f>
        <v>618</v>
      </c>
      <c r="Z68" s="36">
        <v>2024</v>
      </c>
    </row>
    <row r="69" spans="1:26" s="155" customFormat="1" ht="38.25" customHeight="1">
      <c r="A69" s="162">
        <v>6</v>
      </c>
      <c r="B69" s="163">
        <v>1</v>
      </c>
      <c r="C69" s="163">
        <v>9</v>
      </c>
      <c r="D69" s="163">
        <v>0</v>
      </c>
      <c r="E69" s="163">
        <v>4</v>
      </c>
      <c r="F69" s="163">
        <v>0</v>
      </c>
      <c r="G69" s="163">
        <v>5</v>
      </c>
      <c r="H69" s="163">
        <v>1</v>
      </c>
      <c r="I69" s="163">
        <v>0</v>
      </c>
      <c r="J69" s="163">
        <v>3</v>
      </c>
      <c r="K69" s="163">
        <v>0</v>
      </c>
      <c r="L69" s="163">
        <v>1</v>
      </c>
      <c r="M69" s="163" t="s">
        <v>80</v>
      </c>
      <c r="N69" s="163">
        <v>5</v>
      </c>
      <c r="O69" s="163">
        <v>9</v>
      </c>
      <c r="P69" s="163">
        <v>9</v>
      </c>
      <c r="Q69" s="163">
        <v>0</v>
      </c>
      <c r="R69" s="164" t="s">
        <v>152</v>
      </c>
      <c r="S69" s="165" t="s">
        <v>27</v>
      </c>
      <c r="T69" s="166">
        <f>T72</f>
        <v>1500</v>
      </c>
      <c r="U69" s="166">
        <f>U72</f>
        <v>2000</v>
      </c>
      <c r="V69" s="166">
        <f>V72</f>
        <v>0</v>
      </c>
      <c r="W69" s="166">
        <f>W72</f>
        <v>0</v>
      </c>
      <c r="X69" s="166">
        <f>X72</f>
        <v>0</v>
      </c>
      <c r="Y69" s="159">
        <f>Y72</f>
        <v>3500</v>
      </c>
      <c r="Z69" s="93">
        <v>2025</v>
      </c>
    </row>
    <row r="70" spans="1:26" ht="29.25">
      <c r="A70" s="167"/>
      <c r="B70" s="168"/>
      <c r="C70" s="168"/>
      <c r="D70" s="168"/>
      <c r="E70" s="168"/>
      <c r="F70" s="168"/>
      <c r="G70" s="168"/>
      <c r="H70" s="168"/>
      <c r="I70" s="168"/>
      <c r="J70" s="168"/>
      <c r="K70" s="168"/>
      <c r="L70" s="168"/>
      <c r="M70" s="168"/>
      <c r="N70" s="168"/>
      <c r="O70" s="168"/>
      <c r="P70" s="168"/>
      <c r="Q70" s="168"/>
      <c r="R70" s="169" t="s">
        <v>153</v>
      </c>
      <c r="S70" s="170" t="s">
        <v>139</v>
      </c>
      <c r="T70" s="171">
        <v>1500</v>
      </c>
      <c r="U70" s="171">
        <v>2000</v>
      </c>
      <c r="V70" s="171">
        <v>0</v>
      </c>
      <c r="W70" s="171">
        <v>0</v>
      </c>
      <c r="X70" s="171">
        <v>0</v>
      </c>
      <c r="Y70" s="172">
        <f>SUM(T70:X70)</f>
        <v>3500</v>
      </c>
      <c r="Z70" s="93">
        <v>2025</v>
      </c>
    </row>
    <row r="71" spans="1:26" ht="29.25">
      <c r="A71" s="167"/>
      <c r="B71" s="168"/>
      <c r="C71" s="168"/>
      <c r="D71" s="168"/>
      <c r="E71" s="168"/>
      <c r="F71" s="168"/>
      <c r="G71" s="168"/>
      <c r="H71" s="168"/>
      <c r="I71" s="168"/>
      <c r="J71" s="168"/>
      <c r="K71" s="168"/>
      <c r="L71" s="168"/>
      <c r="M71" s="168"/>
      <c r="N71" s="168"/>
      <c r="O71" s="168"/>
      <c r="P71" s="168"/>
      <c r="Q71" s="168"/>
      <c r="R71" s="173" t="s">
        <v>154</v>
      </c>
      <c r="S71" s="170" t="s">
        <v>155</v>
      </c>
      <c r="T71" s="174">
        <v>1</v>
      </c>
      <c r="U71" s="174">
        <v>1</v>
      </c>
      <c r="V71" s="38">
        <v>0</v>
      </c>
      <c r="W71" s="38">
        <v>0</v>
      </c>
      <c r="X71" s="38">
        <v>0</v>
      </c>
      <c r="Y71" s="175">
        <v>1</v>
      </c>
      <c r="Z71" s="93">
        <v>2025</v>
      </c>
    </row>
    <row r="72" spans="1:26" ht="29.25">
      <c r="A72" s="176">
        <v>6</v>
      </c>
      <c r="B72" s="177">
        <v>1</v>
      </c>
      <c r="C72" s="177">
        <v>9</v>
      </c>
      <c r="D72" s="177">
        <v>0</v>
      </c>
      <c r="E72" s="177">
        <v>4</v>
      </c>
      <c r="F72" s="177">
        <v>0</v>
      </c>
      <c r="G72" s="177">
        <v>5</v>
      </c>
      <c r="H72" s="177">
        <v>1</v>
      </c>
      <c r="I72" s="177">
        <v>0</v>
      </c>
      <c r="J72" s="177">
        <v>3</v>
      </c>
      <c r="K72" s="177">
        <v>0</v>
      </c>
      <c r="L72" s="177">
        <v>1</v>
      </c>
      <c r="M72" s="177" t="s">
        <v>80</v>
      </c>
      <c r="N72" s="177">
        <v>5</v>
      </c>
      <c r="O72" s="177">
        <v>9</v>
      </c>
      <c r="P72" s="177">
        <v>9</v>
      </c>
      <c r="Q72" s="177">
        <v>0</v>
      </c>
      <c r="R72" s="173" t="s">
        <v>156</v>
      </c>
      <c r="S72" s="170" t="s">
        <v>27</v>
      </c>
      <c r="T72" s="94">
        <v>1500</v>
      </c>
      <c r="U72" s="94">
        <v>2000</v>
      </c>
      <c r="V72" s="94">
        <v>0</v>
      </c>
      <c r="W72" s="94">
        <v>0</v>
      </c>
      <c r="X72" s="94">
        <v>0</v>
      </c>
      <c r="Y72" s="159">
        <f aca="true" t="shared" si="10" ref="Y72:Y73">SUM(T72:X72)</f>
        <v>3500</v>
      </c>
      <c r="Z72" s="93">
        <v>2025</v>
      </c>
    </row>
    <row r="73" spans="1:26" ht="29.25">
      <c r="A73" s="176"/>
      <c r="B73" s="177"/>
      <c r="C73" s="177"/>
      <c r="D73" s="177"/>
      <c r="E73" s="177"/>
      <c r="F73" s="177"/>
      <c r="G73" s="177"/>
      <c r="H73" s="177"/>
      <c r="I73" s="177"/>
      <c r="J73" s="177"/>
      <c r="K73" s="177"/>
      <c r="L73" s="177"/>
      <c r="M73" s="177"/>
      <c r="N73" s="177"/>
      <c r="O73" s="177"/>
      <c r="P73" s="177"/>
      <c r="Q73" s="177"/>
      <c r="R73" s="169" t="s">
        <v>157</v>
      </c>
      <c r="S73" s="170" t="s">
        <v>139</v>
      </c>
      <c r="T73" s="171">
        <v>1500</v>
      </c>
      <c r="U73" s="171">
        <v>2000</v>
      </c>
      <c r="V73" s="171">
        <v>0</v>
      </c>
      <c r="W73" s="171">
        <v>0</v>
      </c>
      <c r="X73" s="171">
        <v>0</v>
      </c>
      <c r="Y73" s="172">
        <f t="shared" si="10"/>
        <v>3500</v>
      </c>
      <c r="Z73" s="93">
        <v>2025</v>
      </c>
    </row>
    <row r="74" spans="1:26" ht="27">
      <c r="A74" s="146"/>
      <c r="B74" s="146"/>
      <c r="C74" s="146"/>
      <c r="D74" s="146"/>
      <c r="E74" s="146"/>
      <c r="F74" s="146"/>
      <c r="G74" s="146"/>
      <c r="H74" s="146"/>
      <c r="I74" s="146"/>
      <c r="J74" s="146"/>
      <c r="K74" s="146"/>
      <c r="L74" s="146"/>
      <c r="M74" s="146"/>
      <c r="N74" s="146"/>
      <c r="O74" s="146"/>
      <c r="P74" s="146"/>
      <c r="Q74" s="146"/>
      <c r="R74" s="178" t="s">
        <v>158</v>
      </c>
      <c r="S74" s="147" t="s">
        <v>27</v>
      </c>
      <c r="T74" s="124">
        <f>T75</f>
        <v>11668.899000000001</v>
      </c>
      <c r="U74" s="124">
        <f>U75</f>
        <v>11668.899000000001</v>
      </c>
      <c r="V74" s="124">
        <f>V75</f>
        <v>11668.899000000001</v>
      </c>
      <c r="W74" s="124">
        <f>W75</f>
        <v>11668.899000000001</v>
      </c>
      <c r="X74" s="124">
        <f>X75</f>
        <v>11668.899000000001</v>
      </c>
      <c r="Y74" s="115">
        <f>Y75</f>
        <v>58344.49500000001</v>
      </c>
      <c r="Z74" s="36">
        <v>2028</v>
      </c>
    </row>
    <row r="75" spans="1:26" ht="33.75" customHeight="1">
      <c r="A75" s="140"/>
      <c r="B75" s="140"/>
      <c r="C75" s="140"/>
      <c r="D75" s="140"/>
      <c r="E75" s="140"/>
      <c r="F75" s="140"/>
      <c r="G75" s="140"/>
      <c r="H75" s="140"/>
      <c r="I75" s="140"/>
      <c r="J75" s="140"/>
      <c r="K75" s="140"/>
      <c r="L75" s="140"/>
      <c r="M75" s="140"/>
      <c r="N75" s="140"/>
      <c r="O75" s="140"/>
      <c r="P75" s="140"/>
      <c r="Q75" s="140"/>
      <c r="R75" s="179" t="s">
        <v>159</v>
      </c>
      <c r="S75" s="180" t="s">
        <v>27</v>
      </c>
      <c r="T75" s="94">
        <f>T77+T78</f>
        <v>11668.899000000001</v>
      </c>
      <c r="U75" s="94">
        <f>U77+U78</f>
        <v>11668.899000000001</v>
      </c>
      <c r="V75" s="94">
        <f>V77+V78</f>
        <v>11668.899000000001</v>
      </c>
      <c r="W75" s="94">
        <f>W77+W78</f>
        <v>11668.899000000001</v>
      </c>
      <c r="X75" s="94">
        <f>X77+X78</f>
        <v>11668.899000000001</v>
      </c>
      <c r="Y75" s="159">
        <f>SUM(T75:X75)</f>
        <v>58344.49500000001</v>
      </c>
      <c r="Z75" s="36">
        <v>2028</v>
      </c>
    </row>
    <row r="76" spans="1:26" ht="35.25" customHeight="1">
      <c r="A76" s="140"/>
      <c r="B76" s="140"/>
      <c r="C76" s="140"/>
      <c r="D76" s="140"/>
      <c r="E76" s="140"/>
      <c r="F76" s="140"/>
      <c r="G76" s="140"/>
      <c r="H76" s="140"/>
      <c r="I76" s="140"/>
      <c r="J76" s="140"/>
      <c r="K76" s="140"/>
      <c r="L76" s="140"/>
      <c r="M76" s="140"/>
      <c r="N76" s="140"/>
      <c r="O76" s="140"/>
      <c r="P76" s="140"/>
      <c r="Q76" s="140"/>
      <c r="R76" s="181" t="s">
        <v>160</v>
      </c>
      <c r="S76" s="36" t="s">
        <v>36</v>
      </c>
      <c r="T76" s="182">
        <v>100</v>
      </c>
      <c r="U76" s="182">
        <v>100</v>
      </c>
      <c r="V76" s="182">
        <v>100</v>
      </c>
      <c r="W76" s="182">
        <v>100</v>
      </c>
      <c r="X76" s="182">
        <v>100</v>
      </c>
      <c r="Y76" s="183">
        <v>100</v>
      </c>
      <c r="Z76" s="36">
        <v>2028</v>
      </c>
    </row>
    <row r="77" spans="1:26" ht="42.75">
      <c r="A77" s="140"/>
      <c r="B77" s="140"/>
      <c r="C77" s="140"/>
      <c r="D77" s="140"/>
      <c r="E77" s="140"/>
      <c r="F77" s="140"/>
      <c r="G77" s="140"/>
      <c r="H77" s="140"/>
      <c r="I77" s="140"/>
      <c r="J77" s="140"/>
      <c r="K77" s="140"/>
      <c r="L77" s="140"/>
      <c r="M77" s="140"/>
      <c r="N77" s="140"/>
      <c r="O77" s="140"/>
      <c r="P77" s="140"/>
      <c r="Q77" s="140"/>
      <c r="R77" s="184" t="s">
        <v>161</v>
      </c>
      <c r="S77" s="180" t="s">
        <v>27</v>
      </c>
      <c r="T77" s="94">
        <v>5882.081</v>
      </c>
      <c r="U77" s="94">
        <v>5882.081</v>
      </c>
      <c r="V77" s="94">
        <v>5882.081</v>
      </c>
      <c r="W77" s="94">
        <v>5882.081</v>
      </c>
      <c r="X77" s="94">
        <v>5882.081</v>
      </c>
      <c r="Y77" s="159">
        <f aca="true" t="shared" si="11" ref="Y77:Y78">SUM(T77:X77)</f>
        <v>29410.405</v>
      </c>
      <c r="Z77" s="36">
        <v>2028</v>
      </c>
    </row>
    <row r="78" spans="1:26" ht="54">
      <c r="A78" s="140"/>
      <c r="B78" s="140"/>
      <c r="C78" s="140"/>
      <c r="D78" s="140"/>
      <c r="E78" s="140"/>
      <c r="F78" s="140"/>
      <c r="G78" s="140"/>
      <c r="H78" s="140"/>
      <c r="I78" s="140"/>
      <c r="J78" s="140"/>
      <c r="K78" s="140"/>
      <c r="L78" s="140"/>
      <c r="M78" s="140"/>
      <c r="N78" s="140"/>
      <c r="O78" s="140"/>
      <c r="P78" s="140"/>
      <c r="Q78" s="140"/>
      <c r="R78" s="184" t="s">
        <v>162</v>
      </c>
      <c r="S78" s="180" t="s">
        <v>27</v>
      </c>
      <c r="T78" s="94">
        <v>5786.818</v>
      </c>
      <c r="U78" s="94">
        <v>5786.818</v>
      </c>
      <c r="V78" s="94">
        <v>5786.818</v>
      </c>
      <c r="W78" s="94">
        <v>5786.818</v>
      </c>
      <c r="X78" s="94">
        <v>5786.818</v>
      </c>
      <c r="Y78" s="159">
        <f t="shared" si="11"/>
        <v>28934.09</v>
      </c>
      <c r="Z78" s="36">
        <v>2028</v>
      </c>
    </row>
  </sheetData>
  <sheetProtection selectLockedCells="1" selectUnlockedCells="1"/>
  <mergeCells count="17">
    <mergeCell ref="R3:Z3"/>
    <mergeCell ref="A4:Z4"/>
    <mergeCell ref="A5:Z5"/>
    <mergeCell ref="A6:Z6"/>
    <mergeCell ref="A7:Z7"/>
    <mergeCell ref="A8:Z8"/>
    <mergeCell ref="I10:Z10"/>
    <mergeCell ref="I11:Z11"/>
    <mergeCell ref="A13:Q13"/>
    <mergeCell ref="R13:R15"/>
    <mergeCell ref="S13:S15"/>
    <mergeCell ref="T13:X14"/>
    <mergeCell ref="Y13:Z14"/>
    <mergeCell ref="A14:C15"/>
    <mergeCell ref="D14:E15"/>
    <mergeCell ref="F14:G15"/>
    <mergeCell ref="H14:Q15"/>
  </mergeCells>
  <printOptions/>
  <pageMargins left="0.24861111111111112" right="0.21875" top="0.49930555555555556" bottom="0.24027777777777778" header="0.5118110236220472" footer="0.5118110236220472"/>
  <pageSetup horizontalDpi="300" verticalDpi="300" orientation="landscape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Z81"/>
  <sheetViews>
    <sheetView zoomScale="85" zoomScaleNormal="85" zoomScaleSheetLayoutView="75" workbookViewId="0" topLeftCell="A43">
      <selection activeCell="R55" sqref="R55"/>
    </sheetView>
  </sheetViews>
  <sheetFormatPr defaultColWidth="9.140625" defaultRowHeight="15"/>
  <cols>
    <col min="1" max="2" width="1.7109375" style="1" customWidth="1"/>
    <col min="3" max="6" width="1.57421875" style="1" customWidth="1"/>
    <col min="7" max="7" width="1.8515625" style="1" customWidth="1"/>
    <col min="8" max="8" width="1.57421875" style="1" customWidth="1"/>
    <col min="9" max="10" width="1.8515625" style="1" customWidth="1"/>
    <col min="11" max="13" width="1.57421875" style="1" customWidth="1"/>
    <col min="14" max="14" width="2.00390625" style="1" customWidth="1"/>
    <col min="15" max="15" width="1.57421875" style="1" customWidth="1"/>
    <col min="16" max="16" width="1.7109375" style="1" customWidth="1"/>
    <col min="17" max="17" width="1.57421875" style="1" customWidth="1"/>
    <col min="18" max="18" width="84.421875" style="1" customWidth="1"/>
    <col min="19" max="19" width="7.7109375" style="1" customWidth="1"/>
    <col min="20" max="21" width="10.140625" style="2" customWidth="1"/>
    <col min="22" max="24" width="10.421875" style="2" customWidth="1"/>
    <col min="25" max="25" width="10.421875" style="101" customWidth="1"/>
    <col min="26" max="26" width="6.7109375" style="2" customWidth="1"/>
    <col min="27" max="16384" width="8.8515625" style="1" customWidth="1"/>
  </cols>
  <sheetData>
    <row r="1" spans="1:26" ht="0.75" customHeight="1">
      <c r="A1" s="3"/>
      <c r="B1" s="3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6"/>
      <c r="S1" s="7">
        <v>3</v>
      </c>
      <c r="T1" s="7"/>
      <c r="U1" s="7"/>
      <c r="V1" s="7"/>
      <c r="W1" s="7"/>
      <c r="X1" s="7"/>
      <c r="Y1" s="185"/>
      <c r="Z1" s="7"/>
    </row>
    <row r="2" spans="1:26" ht="0.75" customHeight="1">
      <c r="A2" s="3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6"/>
      <c r="S2" s="7"/>
      <c r="T2" s="7"/>
      <c r="U2" s="7"/>
      <c r="V2" s="7"/>
      <c r="W2" s="7"/>
      <c r="X2" s="7"/>
      <c r="Y2" s="185"/>
      <c r="Z2" s="7"/>
    </row>
    <row r="3" spans="1:26" s="9" customFormat="1" ht="60.75" customHeight="1">
      <c r="A3" s="8"/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5" t="s">
        <v>92</v>
      </c>
      <c r="S3" s="5"/>
      <c r="T3" s="5"/>
      <c r="U3" s="5"/>
      <c r="V3" s="5"/>
      <c r="W3" s="5"/>
      <c r="X3" s="5"/>
      <c r="Y3" s="5"/>
      <c r="Z3" s="5"/>
    </row>
    <row r="4" spans="1:26" s="9" customFormat="1" ht="18.75">
      <c r="A4" s="10" t="s">
        <v>2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</row>
    <row r="5" spans="1:26" s="9" customFormat="1" ht="18.75">
      <c r="A5" s="10" t="s">
        <v>93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</row>
    <row r="6" spans="1:26" s="9" customFormat="1" ht="12" customHeight="1">
      <c r="A6" s="11" t="s">
        <v>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</row>
    <row r="7" spans="1:26" s="104" customFormat="1" ht="27" customHeight="1">
      <c r="A7" s="103" t="s">
        <v>94</v>
      </c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</row>
    <row r="8" spans="1:26" s="106" customFormat="1" ht="29.25" customHeight="1">
      <c r="A8" s="105" t="s">
        <v>95</v>
      </c>
      <c r="B8" s="105"/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</row>
    <row r="9" spans="1:26" s="9" customFormat="1" ht="19.5">
      <c r="A9" s="14"/>
      <c r="B9" s="14"/>
      <c r="C9" s="14"/>
      <c r="D9" s="14"/>
      <c r="E9" s="14"/>
      <c r="F9" s="14"/>
      <c r="G9" s="14"/>
      <c r="H9" s="14"/>
      <c r="I9" s="15" t="s">
        <v>7</v>
      </c>
      <c r="J9" s="15"/>
      <c r="K9" s="15"/>
      <c r="L9" s="15"/>
      <c r="M9" s="15"/>
      <c r="N9" s="15"/>
      <c r="O9" s="15"/>
      <c r="P9" s="15"/>
      <c r="Q9" s="15"/>
      <c r="R9" s="15"/>
      <c r="S9" s="15"/>
      <c r="T9" s="16"/>
      <c r="U9" s="16"/>
      <c r="V9" s="16"/>
      <c r="W9" s="16"/>
      <c r="X9" s="16"/>
      <c r="Y9" s="107"/>
      <c r="Z9" s="17"/>
    </row>
    <row r="10" spans="1:26" s="9" customFormat="1" ht="16.5" customHeight="1">
      <c r="A10" s="14"/>
      <c r="B10" s="14"/>
      <c r="C10" s="14"/>
      <c r="D10" s="14"/>
      <c r="E10" s="14"/>
      <c r="F10" s="14"/>
      <c r="G10" s="14"/>
      <c r="H10" s="14"/>
      <c r="I10" s="18" t="s">
        <v>8</v>
      </c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</row>
    <row r="11" spans="1:26" ht="16.5" customHeight="1">
      <c r="A11" s="4"/>
      <c r="B11" s="4"/>
      <c r="C11" s="4"/>
      <c r="D11" s="4"/>
      <c r="E11" s="4"/>
      <c r="F11" s="4"/>
      <c r="G11" s="4"/>
      <c r="H11" s="4"/>
      <c r="I11" s="18" t="s">
        <v>9</v>
      </c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</row>
    <row r="12" spans="1:26" ht="16.5">
      <c r="A12" s="4"/>
      <c r="B12" s="4"/>
      <c r="C12" s="4"/>
      <c r="D12" s="4"/>
      <c r="E12" s="4"/>
      <c r="F12" s="4"/>
      <c r="G12" s="4"/>
      <c r="H12" s="4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20"/>
      <c r="U12" s="20"/>
      <c r="V12" s="20"/>
      <c r="W12" s="20"/>
      <c r="X12" s="20"/>
      <c r="Y12" s="186"/>
      <c r="Z12" s="20"/>
    </row>
    <row r="13" spans="1:26" s="3" customFormat="1" ht="30.75" customHeight="1">
      <c r="A13" s="21" t="s">
        <v>10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 t="s">
        <v>11</v>
      </c>
      <c r="S13" s="22" t="s">
        <v>12</v>
      </c>
      <c r="T13" s="22" t="s">
        <v>13</v>
      </c>
      <c r="U13" s="22"/>
      <c r="V13" s="22"/>
      <c r="W13" s="22"/>
      <c r="X13" s="22"/>
      <c r="Y13" s="187" t="s">
        <v>14</v>
      </c>
      <c r="Z13" s="187"/>
    </row>
    <row r="14" spans="1:26" s="3" customFormat="1" ht="30.75" customHeight="1">
      <c r="A14" s="21" t="s">
        <v>15</v>
      </c>
      <c r="B14" s="21"/>
      <c r="C14" s="21"/>
      <c r="D14" s="21" t="s">
        <v>16</v>
      </c>
      <c r="E14" s="21"/>
      <c r="F14" s="21" t="s">
        <v>17</v>
      </c>
      <c r="G14" s="21"/>
      <c r="H14" s="23" t="s">
        <v>18</v>
      </c>
      <c r="I14" s="23"/>
      <c r="J14" s="23"/>
      <c r="K14" s="23"/>
      <c r="L14" s="23"/>
      <c r="M14" s="23"/>
      <c r="N14" s="23"/>
      <c r="O14" s="23"/>
      <c r="P14" s="23"/>
      <c r="Q14" s="23"/>
      <c r="R14" s="21"/>
      <c r="S14" s="22"/>
      <c r="T14" s="22"/>
      <c r="U14" s="22"/>
      <c r="V14" s="22"/>
      <c r="W14" s="22"/>
      <c r="X14" s="22"/>
      <c r="Y14" s="187"/>
      <c r="Z14" s="187"/>
    </row>
    <row r="15" spans="1:26" s="3" customFormat="1" ht="30.75" customHeight="1">
      <c r="A15" s="21"/>
      <c r="B15" s="21"/>
      <c r="C15" s="21"/>
      <c r="D15" s="21"/>
      <c r="E15" s="21"/>
      <c r="F15" s="21"/>
      <c r="G15" s="21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1"/>
      <c r="S15" s="22"/>
      <c r="T15" s="22" t="s">
        <v>96</v>
      </c>
      <c r="U15" s="22" t="s">
        <v>23</v>
      </c>
      <c r="V15" s="22" t="s">
        <v>97</v>
      </c>
      <c r="W15" s="22" t="s">
        <v>98</v>
      </c>
      <c r="X15" s="22" t="s">
        <v>99</v>
      </c>
      <c r="Y15" s="187" t="s">
        <v>24</v>
      </c>
      <c r="Z15" s="22" t="s">
        <v>25</v>
      </c>
    </row>
    <row r="16" spans="1:26" s="3" customFormat="1" ht="13.5" customHeight="1">
      <c r="A16" s="21"/>
      <c r="B16" s="21"/>
      <c r="C16" s="21"/>
      <c r="D16" s="24"/>
      <c r="E16" s="24"/>
      <c r="F16" s="24"/>
      <c r="G16" s="24"/>
      <c r="H16" s="24"/>
      <c r="I16" s="21"/>
      <c r="J16" s="24"/>
      <c r="K16" s="21"/>
      <c r="L16" s="24"/>
      <c r="M16" s="21"/>
      <c r="N16" s="24"/>
      <c r="O16" s="21"/>
      <c r="P16" s="24"/>
      <c r="Q16" s="24"/>
      <c r="R16" s="21">
        <v>25</v>
      </c>
      <c r="S16" s="25">
        <v>26</v>
      </c>
      <c r="T16" s="26">
        <v>28</v>
      </c>
      <c r="U16" s="27">
        <v>29</v>
      </c>
      <c r="V16" s="27">
        <v>30</v>
      </c>
      <c r="W16" s="27">
        <v>31</v>
      </c>
      <c r="X16" s="27">
        <v>32</v>
      </c>
      <c r="Y16" s="188">
        <v>33</v>
      </c>
      <c r="Z16" s="26">
        <v>34</v>
      </c>
    </row>
    <row r="17" spans="1:26" s="117" customFormat="1" ht="25.5" customHeight="1">
      <c r="A17" s="111">
        <v>6</v>
      </c>
      <c r="B17" s="111">
        <v>1</v>
      </c>
      <c r="C17" s="111">
        <v>9</v>
      </c>
      <c r="D17" s="111">
        <v>0</v>
      </c>
      <c r="E17" s="111">
        <v>0</v>
      </c>
      <c r="F17" s="111">
        <v>0</v>
      </c>
      <c r="G17" s="111">
        <v>0</v>
      </c>
      <c r="H17" s="111">
        <v>0</v>
      </c>
      <c r="I17" s="111">
        <v>0</v>
      </c>
      <c r="J17" s="111">
        <v>0</v>
      </c>
      <c r="K17" s="111">
        <v>0</v>
      </c>
      <c r="L17" s="111">
        <v>0</v>
      </c>
      <c r="M17" s="111">
        <v>0</v>
      </c>
      <c r="N17" s="111">
        <v>0</v>
      </c>
      <c r="O17" s="111">
        <v>0</v>
      </c>
      <c r="P17" s="111">
        <v>0</v>
      </c>
      <c r="Q17" s="111">
        <v>0</v>
      </c>
      <c r="R17" s="112" t="s">
        <v>26</v>
      </c>
      <c r="S17" s="113" t="s">
        <v>27</v>
      </c>
      <c r="T17" s="114">
        <f>T22+T49+T77</f>
        <v>14657.509000000002</v>
      </c>
      <c r="U17" s="114">
        <f>U22+U49+U77</f>
        <v>14397.989000000001</v>
      </c>
      <c r="V17" s="114">
        <f>V22+V49+V77</f>
        <v>12397.989000000001</v>
      </c>
      <c r="W17" s="114">
        <f>W22+W49+W77</f>
        <v>12397.989000000001</v>
      </c>
      <c r="X17" s="114">
        <f>X22+X49+X77</f>
        <v>12397.989000000001</v>
      </c>
      <c r="Y17" s="115">
        <f>Y22+Y49+Y77</f>
        <v>66249.46500000001</v>
      </c>
      <c r="Z17" s="116">
        <v>2028</v>
      </c>
    </row>
    <row r="18" spans="1:26" s="3" customFormat="1" ht="29.25">
      <c r="A18" s="21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7" t="s">
        <v>100</v>
      </c>
      <c r="S18" s="34" t="s">
        <v>29</v>
      </c>
      <c r="T18" s="35"/>
      <c r="U18" s="35"/>
      <c r="V18" s="35"/>
      <c r="W18" s="35"/>
      <c r="X18" s="35"/>
      <c r="Y18" s="118"/>
      <c r="Z18" s="36"/>
    </row>
    <row r="19" spans="1:26" s="3" customFormat="1" ht="42.75" customHeight="1">
      <c r="A19" s="21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49" t="s">
        <v>101</v>
      </c>
      <c r="S19" s="47" t="s">
        <v>27</v>
      </c>
      <c r="T19" s="48">
        <f>T36</f>
        <v>218.2</v>
      </c>
      <c r="U19" s="48">
        <f>U36</f>
        <v>178.1</v>
      </c>
      <c r="V19" s="48">
        <f>V36</f>
        <v>178.1</v>
      </c>
      <c r="W19" s="48">
        <f>W36</f>
        <v>178.1</v>
      </c>
      <c r="X19" s="48">
        <f>X36</f>
        <v>178.1</v>
      </c>
      <c r="Y19" s="119">
        <f>Y36</f>
        <v>930.5999999999999</v>
      </c>
      <c r="Z19" s="36">
        <v>2028</v>
      </c>
    </row>
    <row r="20" spans="1:26" s="3" customFormat="1" ht="30" customHeight="1">
      <c r="A20" s="21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40"/>
      <c r="R20" s="37" t="s">
        <v>102</v>
      </c>
      <c r="S20" s="34" t="s">
        <v>29</v>
      </c>
      <c r="T20" s="38"/>
      <c r="U20" s="38"/>
      <c r="V20" s="38"/>
      <c r="W20" s="38"/>
      <c r="X20" s="38"/>
      <c r="Y20" s="120"/>
      <c r="Z20" s="36"/>
    </row>
    <row r="21" spans="1:26" s="3" customFormat="1" ht="27.75" customHeight="1">
      <c r="A21" s="21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40"/>
      <c r="R21" s="49" t="s">
        <v>103</v>
      </c>
      <c r="S21" s="47" t="s">
        <v>27</v>
      </c>
      <c r="T21" s="48">
        <f>T58</f>
        <v>790.8</v>
      </c>
      <c r="U21" s="48">
        <f>T60</f>
        <v>790.8</v>
      </c>
      <c r="V21" s="48">
        <f>V58</f>
        <v>790.8</v>
      </c>
      <c r="W21" s="48">
        <f>W58</f>
        <v>790.8</v>
      </c>
      <c r="X21" s="48">
        <f>X58</f>
        <v>790.8</v>
      </c>
      <c r="Y21" s="119">
        <f>Y58</f>
        <v>3954</v>
      </c>
      <c r="Z21" s="36">
        <v>2028</v>
      </c>
    </row>
    <row r="22" spans="1:26" s="125" customFormat="1" ht="29.25">
      <c r="A22" s="121">
        <v>6</v>
      </c>
      <c r="B22" s="121">
        <v>1</v>
      </c>
      <c r="C22" s="121">
        <v>9</v>
      </c>
      <c r="D22" s="121">
        <v>0</v>
      </c>
      <c r="E22" s="121">
        <v>1</v>
      </c>
      <c r="F22" s="121">
        <v>1</v>
      </c>
      <c r="G22" s="121">
        <v>3</v>
      </c>
      <c r="H22" s="121">
        <v>0</v>
      </c>
      <c r="I22" s="121">
        <v>0</v>
      </c>
      <c r="J22" s="121">
        <v>0</v>
      </c>
      <c r="K22" s="121">
        <v>0</v>
      </c>
      <c r="L22" s="121">
        <v>0</v>
      </c>
      <c r="M22" s="121">
        <v>0</v>
      </c>
      <c r="N22" s="121">
        <v>0</v>
      </c>
      <c r="O22" s="121">
        <v>0</v>
      </c>
      <c r="P22" s="121">
        <v>0</v>
      </c>
      <c r="Q22" s="121">
        <v>0</v>
      </c>
      <c r="R22" s="122" t="s">
        <v>104</v>
      </c>
      <c r="S22" s="123" t="s">
        <v>27</v>
      </c>
      <c r="T22" s="124">
        <f>T23+T34+T45</f>
        <v>244.09</v>
      </c>
      <c r="U22" s="124">
        <f>U23+U34+U45</f>
        <v>244.09</v>
      </c>
      <c r="V22" s="124">
        <f>V23+V34+V45</f>
        <v>244.09</v>
      </c>
      <c r="W22" s="124">
        <f>W23+W34+W45</f>
        <v>244.09</v>
      </c>
      <c r="X22" s="124">
        <f>X23+X34+X45</f>
        <v>244.09</v>
      </c>
      <c r="Y22" s="115">
        <f>Y23+Y34+Y45</f>
        <v>1220.45</v>
      </c>
      <c r="Z22" s="116">
        <v>2028</v>
      </c>
    </row>
    <row r="23" spans="1:26" s="130" customFormat="1" ht="30.75" customHeight="1">
      <c r="A23" s="126"/>
      <c r="B23" s="126"/>
      <c r="C23" s="126"/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7" t="s">
        <v>105</v>
      </c>
      <c r="S23" s="128" t="s">
        <v>27</v>
      </c>
      <c r="T23" s="129">
        <f>T26+T28+T30+T32</f>
        <v>209.59</v>
      </c>
      <c r="U23" s="129">
        <f>U26+U28+U30+U32</f>
        <v>209.59</v>
      </c>
      <c r="V23" s="129">
        <f>V26+V28+V30+V32</f>
        <v>209.59</v>
      </c>
      <c r="W23" s="129">
        <f>W26+W28+W30+W32</f>
        <v>209.59</v>
      </c>
      <c r="X23" s="129">
        <f>X26+X28+X30+X32</f>
        <v>209.59</v>
      </c>
      <c r="Y23" s="119">
        <f aca="true" t="shared" si="0" ref="Y23:Y24">SUM(T23:X23)</f>
        <v>1047.95</v>
      </c>
      <c r="Z23" s="36">
        <v>2028</v>
      </c>
    </row>
    <row r="24" spans="1:26" s="3" customFormat="1" ht="45.75" customHeight="1">
      <c r="A24" s="21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53" t="s">
        <v>163</v>
      </c>
      <c r="S24" s="36" t="s">
        <v>107</v>
      </c>
      <c r="T24" s="189">
        <f>T27+T29</f>
        <v>2</v>
      </c>
      <c r="U24" s="189">
        <f>U27+U29</f>
        <v>2</v>
      </c>
      <c r="V24" s="189">
        <f>V27+V29</f>
        <v>2</v>
      </c>
      <c r="W24" s="189">
        <f>W27+W29</f>
        <v>2</v>
      </c>
      <c r="X24" s="189">
        <f>X27+X29</f>
        <v>2</v>
      </c>
      <c r="Y24" s="120">
        <f t="shared" si="0"/>
        <v>10</v>
      </c>
      <c r="Z24" s="36">
        <v>2028</v>
      </c>
    </row>
    <row r="25" spans="1:26" s="3" customFormat="1" ht="33.75" customHeight="1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37" t="s">
        <v>164</v>
      </c>
      <c r="S25" s="36" t="s">
        <v>44</v>
      </c>
      <c r="T25" s="38">
        <v>1</v>
      </c>
      <c r="U25" s="56">
        <v>1</v>
      </c>
      <c r="V25" s="56">
        <v>1</v>
      </c>
      <c r="W25" s="56">
        <v>1</v>
      </c>
      <c r="X25" s="38">
        <v>1</v>
      </c>
      <c r="Y25" s="120">
        <v>1</v>
      </c>
      <c r="Z25" s="36">
        <v>2028</v>
      </c>
    </row>
    <row r="26" spans="1:26" s="3" customFormat="1" ht="33.75" customHeight="1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37" t="s">
        <v>165</v>
      </c>
      <c r="S26" s="47" t="s">
        <v>27</v>
      </c>
      <c r="T26" s="58">
        <v>0</v>
      </c>
      <c r="U26" s="52">
        <v>0</v>
      </c>
      <c r="V26" s="52">
        <v>0</v>
      </c>
      <c r="W26" s="52">
        <v>0</v>
      </c>
      <c r="X26" s="52">
        <v>0</v>
      </c>
      <c r="Y26" s="134">
        <f aca="true" t="shared" si="1" ref="Y26:Y29">SUM(T26:X26)</f>
        <v>0</v>
      </c>
      <c r="Z26" s="36">
        <v>2028</v>
      </c>
    </row>
    <row r="27" spans="1:26" s="3" customFormat="1" ht="29.25">
      <c r="A27" s="59"/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32"/>
      <c r="R27" s="181" t="s">
        <v>166</v>
      </c>
      <c r="S27" s="36" t="s">
        <v>107</v>
      </c>
      <c r="T27" s="38">
        <v>0</v>
      </c>
      <c r="U27" s="38">
        <v>0</v>
      </c>
      <c r="V27" s="38">
        <v>0</v>
      </c>
      <c r="W27" s="38">
        <v>0</v>
      </c>
      <c r="X27" s="38">
        <v>0</v>
      </c>
      <c r="Y27" s="120">
        <f t="shared" si="1"/>
        <v>0</v>
      </c>
      <c r="Z27" s="36">
        <v>2028</v>
      </c>
    </row>
    <row r="28" spans="1:26" s="3" customFormat="1" ht="31.5" customHeight="1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37" t="s">
        <v>167</v>
      </c>
      <c r="S28" s="47" t="s">
        <v>27</v>
      </c>
      <c r="T28" s="48">
        <v>19.5</v>
      </c>
      <c r="U28" s="48">
        <v>19.5</v>
      </c>
      <c r="V28" s="48">
        <v>19.5</v>
      </c>
      <c r="W28" s="48">
        <v>19.5</v>
      </c>
      <c r="X28" s="48">
        <v>19.5</v>
      </c>
      <c r="Y28" s="119">
        <f t="shared" si="1"/>
        <v>97.5</v>
      </c>
      <c r="Z28" s="36">
        <v>2028</v>
      </c>
    </row>
    <row r="29" spans="1:26" s="3" customFormat="1" ht="29.25">
      <c r="A29" s="21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7" t="s">
        <v>110</v>
      </c>
      <c r="S29" s="132" t="s">
        <v>107</v>
      </c>
      <c r="T29" s="38">
        <v>2</v>
      </c>
      <c r="U29" s="38">
        <v>2</v>
      </c>
      <c r="V29" s="38">
        <v>2</v>
      </c>
      <c r="W29" s="38">
        <v>2</v>
      </c>
      <c r="X29" s="38">
        <v>2</v>
      </c>
      <c r="Y29" s="120">
        <f t="shared" si="1"/>
        <v>10</v>
      </c>
      <c r="Z29" s="36">
        <v>2028</v>
      </c>
    </row>
    <row r="30" spans="1:26" s="3" customFormat="1" ht="36" customHeight="1">
      <c r="A30" s="59"/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21"/>
      <c r="R30" s="71" t="s">
        <v>168</v>
      </c>
      <c r="S30" s="50" t="s">
        <v>27</v>
      </c>
      <c r="T30" s="68">
        <v>78.8</v>
      </c>
      <c r="U30" s="68">
        <v>78.8</v>
      </c>
      <c r="V30" s="68">
        <v>78.8</v>
      </c>
      <c r="W30" s="68">
        <v>78.8</v>
      </c>
      <c r="X30" s="68">
        <v>78.8</v>
      </c>
      <c r="Y30" s="133">
        <v>78.8</v>
      </c>
      <c r="Z30" s="36">
        <v>2028</v>
      </c>
    </row>
    <row r="31" spans="1:26" s="3" customFormat="1" ht="29.25">
      <c r="A31" s="66"/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70"/>
      <c r="R31" s="37" t="s">
        <v>169</v>
      </c>
      <c r="S31" s="36" t="s">
        <v>36</v>
      </c>
      <c r="T31" s="38">
        <v>100</v>
      </c>
      <c r="U31" s="38">
        <v>100</v>
      </c>
      <c r="V31" s="38">
        <v>100</v>
      </c>
      <c r="W31" s="38">
        <v>100</v>
      </c>
      <c r="X31" s="38">
        <v>100</v>
      </c>
      <c r="Y31" s="120">
        <v>100</v>
      </c>
      <c r="Z31" s="36">
        <v>2028</v>
      </c>
    </row>
    <row r="32" spans="1:26" s="3" customFormat="1" ht="27.75" customHeight="1">
      <c r="A32" s="66"/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21"/>
      <c r="R32" s="71" t="s">
        <v>170</v>
      </c>
      <c r="S32" s="50" t="s">
        <v>27</v>
      </c>
      <c r="T32" s="68">
        <v>111.29</v>
      </c>
      <c r="U32" s="68">
        <v>111.29</v>
      </c>
      <c r="V32" s="68">
        <v>111.29</v>
      </c>
      <c r="W32" s="68">
        <v>111.29</v>
      </c>
      <c r="X32" s="68">
        <v>111.29</v>
      </c>
      <c r="Y32" s="134">
        <f>SUM(T32:X32)</f>
        <v>556.45</v>
      </c>
      <c r="Z32" s="36">
        <v>2028</v>
      </c>
    </row>
    <row r="33" spans="1:26" s="3" customFormat="1" ht="23.25" customHeight="1">
      <c r="A33" s="66"/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70"/>
      <c r="R33" s="37" t="s">
        <v>171</v>
      </c>
      <c r="S33" s="36" t="s">
        <v>36</v>
      </c>
      <c r="T33" s="38">
        <v>100</v>
      </c>
      <c r="U33" s="38">
        <v>100</v>
      </c>
      <c r="V33" s="38">
        <v>100</v>
      </c>
      <c r="W33" s="38">
        <v>100</v>
      </c>
      <c r="X33" s="38">
        <v>100</v>
      </c>
      <c r="Y33" s="120">
        <v>100</v>
      </c>
      <c r="Z33" s="36">
        <v>2028</v>
      </c>
    </row>
    <row r="34" spans="1:26" s="130" customFormat="1" ht="53.25" customHeight="1">
      <c r="A34" s="126"/>
      <c r="B34" s="126"/>
      <c r="C34" s="126"/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35" t="s">
        <v>172</v>
      </c>
      <c r="S34" s="136" t="s">
        <v>27</v>
      </c>
      <c r="T34" s="129">
        <f>T39</f>
        <v>34.5</v>
      </c>
      <c r="U34" s="129">
        <f>U39</f>
        <v>34.5</v>
      </c>
      <c r="V34" s="129">
        <f>V39</f>
        <v>34.5</v>
      </c>
      <c r="W34" s="129">
        <f>W39</f>
        <v>34.5</v>
      </c>
      <c r="X34" s="129">
        <f>X39</f>
        <v>34.5</v>
      </c>
      <c r="Y34" s="119">
        <f>Y39</f>
        <v>172.5</v>
      </c>
      <c r="Z34" s="36">
        <v>2028</v>
      </c>
    </row>
    <row r="35" spans="1:26" s="3" customFormat="1" ht="23.25" customHeight="1">
      <c r="A35" s="78"/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79"/>
      <c r="O35" s="79"/>
      <c r="P35" s="79"/>
      <c r="Q35" s="79"/>
      <c r="R35" s="37" t="s">
        <v>116</v>
      </c>
      <c r="S35" s="132" t="s">
        <v>107</v>
      </c>
      <c r="T35" s="38">
        <v>4</v>
      </c>
      <c r="U35" s="38">
        <v>1</v>
      </c>
      <c r="V35" s="38">
        <v>1</v>
      </c>
      <c r="W35" s="38">
        <v>1</v>
      </c>
      <c r="X35" s="38">
        <v>1</v>
      </c>
      <c r="Y35" s="120">
        <v>1</v>
      </c>
      <c r="Z35" s="36">
        <v>2028</v>
      </c>
    </row>
    <row r="36" spans="1:26" s="3" customFormat="1" ht="22.5" customHeight="1">
      <c r="A36" s="78"/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79"/>
      <c r="O36" s="79"/>
      <c r="P36" s="79"/>
      <c r="Q36" s="79"/>
      <c r="R36" s="37" t="s">
        <v>117</v>
      </c>
      <c r="S36" s="47" t="s">
        <v>27</v>
      </c>
      <c r="T36" s="48">
        <v>218.2</v>
      </c>
      <c r="U36" s="48">
        <v>178.1</v>
      </c>
      <c r="V36" s="48">
        <v>178.1</v>
      </c>
      <c r="W36" s="48">
        <v>178.1</v>
      </c>
      <c r="X36" s="48">
        <v>178.1</v>
      </c>
      <c r="Y36" s="119">
        <f>SUM(T36:X36)</f>
        <v>930.5999999999999</v>
      </c>
      <c r="Z36" s="36">
        <v>2028</v>
      </c>
    </row>
    <row r="37" spans="1:26" s="3" customFormat="1" ht="29.25">
      <c r="A37" s="78"/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79"/>
      <c r="O37" s="79"/>
      <c r="P37" s="79"/>
      <c r="Q37" s="79"/>
      <c r="R37" s="37" t="s">
        <v>120</v>
      </c>
      <c r="S37" s="36" t="s">
        <v>44</v>
      </c>
      <c r="T37" s="38">
        <v>0</v>
      </c>
      <c r="U37" s="56">
        <v>0</v>
      </c>
      <c r="V37" s="56">
        <v>0</v>
      </c>
      <c r="W37" s="56">
        <v>0</v>
      </c>
      <c r="X37" s="38">
        <v>0</v>
      </c>
      <c r="Y37" s="120">
        <v>0</v>
      </c>
      <c r="Z37" s="36">
        <v>2028</v>
      </c>
    </row>
    <row r="38" spans="1:26" s="3" customFormat="1" ht="16.5">
      <c r="A38" s="78"/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79"/>
      <c r="O38" s="79"/>
      <c r="P38" s="79"/>
      <c r="Q38" s="79"/>
      <c r="R38" s="71" t="s">
        <v>173</v>
      </c>
      <c r="S38" s="36" t="s">
        <v>107</v>
      </c>
      <c r="T38" s="38">
        <v>0</v>
      </c>
      <c r="U38" s="38">
        <v>0</v>
      </c>
      <c r="V38" s="38">
        <v>0</v>
      </c>
      <c r="W38" s="38">
        <v>0</v>
      </c>
      <c r="X38" s="38">
        <v>0</v>
      </c>
      <c r="Y38" s="120">
        <v>0</v>
      </c>
      <c r="Z38" s="36">
        <v>2028</v>
      </c>
    </row>
    <row r="39" spans="1:26" s="3" customFormat="1" ht="30.75" customHeight="1">
      <c r="A39" s="21">
        <v>6</v>
      </c>
      <c r="B39" s="21">
        <v>1</v>
      </c>
      <c r="C39" s="21">
        <v>9</v>
      </c>
      <c r="D39" s="21">
        <v>0</v>
      </c>
      <c r="E39" s="21">
        <v>1</v>
      </c>
      <c r="F39" s="21">
        <v>1</v>
      </c>
      <c r="G39" s="21">
        <v>3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  <c r="P39" s="21">
        <v>0</v>
      </c>
      <c r="Q39" s="21">
        <v>0</v>
      </c>
      <c r="R39" s="80" t="s">
        <v>118</v>
      </c>
      <c r="S39" s="47" t="s">
        <v>27</v>
      </c>
      <c r="T39" s="58">
        <v>34.5</v>
      </c>
      <c r="U39" s="58">
        <v>34.5</v>
      </c>
      <c r="V39" s="58">
        <v>34.5</v>
      </c>
      <c r="W39" s="58">
        <v>34.5</v>
      </c>
      <c r="X39" s="58">
        <v>34.5</v>
      </c>
      <c r="Y39" s="134">
        <f>SUM(T39:X39)</f>
        <v>172.5</v>
      </c>
      <c r="Z39" s="36">
        <v>2028</v>
      </c>
    </row>
    <row r="40" spans="1:26" s="3" customFormat="1" ht="16.5">
      <c r="A40" s="78"/>
      <c r="B40" s="78"/>
      <c r="C40" s="78"/>
      <c r="D40" s="62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71" t="s">
        <v>174</v>
      </c>
      <c r="S40" s="36" t="s">
        <v>107</v>
      </c>
      <c r="T40" s="38">
        <v>3</v>
      </c>
      <c r="U40" s="38">
        <v>3</v>
      </c>
      <c r="V40" s="38">
        <v>3</v>
      </c>
      <c r="W40" s="38">
        <v>3</v>
      </c>
      <c r="X40" s="38">
        <v>3</v>
      </c>
      <c r="Y40" s="120">
        <v>3</v>
      </c>
      <c r="Z40" s="36">
        <v>2028</v>
      </c>
    </row>
    <row r="41" spans="1:26" s="3" customFormat="1" ht="29.25">
      <c r="A41" s="78"/>
      <c r="B41" s="78"/>
      <c r="C41" s="78"/>
      <c r="D41" s="62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71" t="s">
        <v>121</v>
      </c>
      <c r="S41" s="36" t="s">
        <v>44</v>
      </c>
      <c r="T41" s="38">
        <v>1</v>
      </c>
      <c r="U41" s="56">
        <v>1</v>
      </c>
      <c r="V41" s="56">
        <v>1</v>
      </c>
      <c r="W41" s="56">
        <v>1</v>
      </c>
      <c r="X41" s="38">
        <v>1</v>
      </c>
      <c r="Y41" s="120">
        <v>1</v>
      </c>
      <c r="Z41" s="36">
        <v>2028</v>
      </c>
    </row>
    <row r="42" spans="1:26" s="3" customFormat="1" ht="23.25" customHeight="1">
      <c r="A42" s="78"/>
      <c r="B42" s="78"/>
      <c r="C42" s="78"/>
      <c r="D42" s="62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71" t="s">
        <v>122</v>
      </c>
      <c r="S42" s="132" t="s">
        <v>107</v>
      </c>
      <c r="T42" s="56">
        <v>4</v>
      </c>
      <c r="U42" s="56">
        <v>4</v>
      </c>
      <c r="V42" s="56">
        <v>4</v>
      </c>
      <c r="W42" s="56">
        <v>4</v>
      </c>
      <c r="X42" s="56">
        <v>4</v>
      </c>
      <c r="Y42" s="120">
        <v>4</v>
      </c>
      <c r="Z42" s="36">
        <v>2028</v>
      </c>
    </row>
    <row r="43" spans="1:26" s="3" customFormat="1" ht="29.25" customHeight="1">
      <c r="A43" s="59"/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71" t="s">
        <v>123</v>
      </c>
      <c r="S43" s="36" t="s">
        <v>44</v>
      </c>
      <c r="T43" s="56">
        <v>1</v>
      </c>
      <c r="U43" s="56">
        <v>1</v>
      </c>
      <c r="V43" s="56">
        <v>1</v>
      </c>
      <c r="W43" s="56">
        <v>1</v>
      </c>
      <c r="X43" s="56">
        <v>1</v>
      </c>
      <c r="Y43" s="137">
        <v>1</v>
      </c>
      <c r="Z43" s="36">
        <v>2028</v>
      </c>
    </row>
    <row r="44" spans="1:26" s="3" customFormat="1" ht="27.75" customHeight="1">
      <c r="A44" s="59"/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71" t="s">
        <v>175</v>
      </c>
      <c r="S44" s="132" t="s">
        <v>107</v>
      </c>
      <c r="T44" s="56">
        <v>1</v>
      </c>
      <c r="U44" s="56">
        <v>0</v>
      </c>
      <c r="V44" s="56">
        <v>0</v>
      </c>
      <c r="W44" s="56">
        <v>0</v>
      </c>
      <c r="X44" s="56">
        <v>0</v>
      </c>
      <c r="Y44" s="190">
        <f>SUM(T44:X44)</f>
        <v>1</v>
      </c>
      <c r="Z44" s="36">
        <v>2028</v>
      </c>
    </row>
    <row r="45" spans="1:26" s="130" customFormat="1" ht="42.75">
      <c r="A45" s="126"/>
      <c r="B45" s="126"/>
      <c r="C45" s="126"/>
      <c r="D45" s="126"/>
      <c r="E45" s="126"/>
      <c r="F45" s="126"/>
      <c r="G45" s="126"/>
      <c r="H45" s="126"/>
      <c r="I45" s="126"/>
      <c r="J45" s="126"/>
      <c r="K45" s="126"/>
      <c r="L45" s="126"/>
      <c r="M45" s="126"/>
      <c r="N45" s="126"/>
      <c r="O45" s="126"/>
      <c r="P45" s="126"/>
      <c r="Q45" s="126"/>
      <c r="R45" s="138" t="s">
        <v>124</v>
      </c>
      <c r="S45" s="136" t="s">
        <v>125</v>
      </c>
      <c r="T45" s="129">
        <v>0</v>
      </c>
      <c r="U45" s="129">
        <v>0</v>
      </c>
      <c r="V45" s="129">
        <v>0</v>
      </c>
      <c r="W45" s="129">
        <v>0</v>
      </c>
      <c r="X45" s="129">
        <v>0</v>
      </c>
      <c r="Y45" s="119">
        <v>0</v>
      </c>
      <c r="Z45" s="36">
        <v>2028</v>
      </c>
    </row>
    <row r="46" spans="1:26" s="3" customFormat="1" ht="29.25">
      <c r="A46" s="139"/>
      <c r="B46" s="139"/>
      <c r="C46" s="140"/>
      <c r="D46" s="140"/>
      <c r="E46" s="140"/>
      <c r="F46" s="140"/>
      <c r="G46" s="140"/>
      <c r="H46" s="140"/>
      <c r="I46" s="140"/>
      <c r="J46" s="139"/>
      <c r="K46" s="139"/>
      <c r="L46" s="139"/>
      <c r="M46" s="139"/>
      <c r="N46" s="139"/>
      <c r="O46" s="139"/>
      <c r="P46" s="139"/>
      <c r="Q46" s="141"/>
      <c r="R46" s="142" t="s">
        <v>126</v>
      </c>
      <c r="S46" s="143" t="s">
        <v>107</v>
      </c>
      <c r="T46" s="143">
        <v>2</v>
      </c>
      <c r="U46" s="143">
        <v>2</v>
      </c>
      <c r="V46" s="143">
        <v>2</v>
      </c>
      <c r="W46" s="143">
        <v>2</v>
      </c>
      <c r="X46" s="143">
        <v>2</v>
      </c>
      <c r="Y46" s="144">
        <v>2</v>
      </c>
      <c r="Z46" s="36">
        <v>2028</v>
      </c>
    </row>
    <row r="47" spans="1:26" s="3" customFormat="1" ht="29.25" customHeight="1">
      <c r="A47" s="139"/>
      <c r="B47" s="139"/>
      <c r="C47" s="140"/>
      <c r="D47" s="140"/>
      <c r="E47" s="140"/>
      <c r="F47" s="140"/>
      <c r="G47" s="140"/>
      <c r="H47" s="140"/>
      <c r="I47" s="140"/>
      <c r="J47" s="139"/>
      <c r="K47" s="139"/>
      <c r="L47" s="139"/>
      <c r="M47" s="139"/>
      <c r="N47" s="139"/>
      <c r="O47" s="139"/>
      <c r="P47" s="139"/>
      <c r="Q47" s="141"/>
      <c r="R47" s="142" t="s">
        <v>127</v>
      </c>
      <c r="S47" s="132" t="s">
        <v>128</v>
      </c>
      <c r="T47" s="132">
        <v>1</v>
      </c>
      <c r="U47" s="132">
        <v>1</v>
      </c>
      <c r="V47" s="132">
        <v>1</v>
      </c>
      <c r="W47" s="132">
        <v>1</v>
      </c>
      <c r="X47" s="132">
        <v>1</v>
      </c>
      <c r="Y47" s="109">
        <v>1</v>
      </c>
      <c r="Z47" s="36">
        <v>2028</v>
      </c>
    </row>
    <row r="48" spans="1:26" s="3" customFormat="1" ht="33.75" customHeight="1">
      <c r="A48" s="139"/>
      <c r="B48" s="139"/>
      <c r="C48" s="140"/>
      <c r="D48" s="140"/>
      <c r="E48" s="140"/>
      <c r="F48" s="140"/>
      <c r="G48" s="140"/>
      <c r="H48" s="140"/>
      <c r="I48" s="140"/>
      <c r="J48" s="139"/>
      <c r="K48" s="139"/>
      <c r="L48" s="139"/>
      <c r="M48" s="139"/>
      <c r="N48" s="139"/>
      <c r="O48" s="139"/>
      <c r="P48" s="139"/>
      <c r="Q48" s="141"/>
      <c r="R48" s="145" t="s">
        <v>129</v>
      </c>
      <c r="S48" s="132" t="s">
        <v>128</v>
      </c>
      <c r="T48" s="132">
        <v>1</v>
      </c>
      <c r="U48" s="132">
        <v>1</v>
      </c>
      <c r="V48" s="132">
        <v>1</v>
      </c>
      <c r="W48" s="132">
        <v>1</v>
      </c>
      <c r="X48" s="132">
        <v>1</v>
      </c>
      <c r="Y48" s="109">
        <v>1</v>
      </c>
      <c r="Z48" s="36">
        <v>2028</v>
      </c>
    </row>
    <row r="49" spans="1:26" s="148" customFormat="1" ht="31.5" customHeight="1">
      <c r="A49" s="146"/>
      <c r="B49" s="146"/>
      <c r="C49" s="146"/>
      <c r="D49" s="146"/>
      <c r="E49" s="146"/>
      <c r="F49" s="146"/>
      <c r="G49" s="146"/>
      <c r="H49" s="146"/>
      <c r="I49" s="146"/>
      <c r="J49" s="146"/>
      <c r="K49" s="146"/>
      <c r="L49" s="146"/>
      <c r="M49" s="146"/>
      <c r="N49" s="146"/>
      <c r="O49" s="146"/>
      <c r="P49" s="146"/>
      <c r="Q49" s="146"/>
      <c r="R49" s="122" t="s">
        <v>130</v>
      </c>
      <c r="S49" s="147" t="s">
        <v>27</v>
      </c>
      <c r="T49" s="124">
        <f>T50+T56+T65+T72</f>
        <v>2744.52</v>
      </c>
      <c r="U49" s="124">
        <f>U50+U56+U65+U72</f>
        <v>2540</v>
      </c>
      <c r="V49" s="124">
        <f>V50+V56+V65+V72</f>
        <v>540</v>
      </c>
      <c r="W49" s="124">
        <f>W50+W56+W65+W72</f>
        <v>540</v>
      </c>
      <c r="X49" s="124">
        <f>X50+X56+X65+X72</f>
        <v>540</v>
      </c>
      <c r="Y49" s="124">
        <f>Y50+Y56+Y65+Y72</f>
        <v>6904.52</v>
      </c>
      <c r="Z49" s="36">
        <v>2028</v>
      </c>
    </row>
    <row r="50" spans="1:26" s="130" customFormat="1" ht="87" customHeight="1">
      <c r="A50" s="149"/>
      <c r="B50" s="149"/>
      <c r="C50" s="149"/>
      <c r="D50" s="149"/>
      <c r="E50" s="149"/>
      <c r="F50" s="149"/>
      <c r="G50" s="149"/>
      <c r="H50" s="149"/>
      <c r="I50" s="149"/>
      <c r="J50" s="149"/>
      <c r="K50" s="149"/>
      <c r="L50" s="149"/>
      <c r="M50" s="149"/>
      <c r="N50" s="149"/>
      <c r="O50" s="149"/>
      <c r="P50" s="149"/>
      <c r="Q50" s="150"/>
      <c r="R50" s="191" t="s">
        <v>176</v>
      </c>
      <c r="S50" s="128" t="s">
        <v>27</v>
      </c>
      <c r="T50" s="129">
        <f>T54</f>
        <v>540</v>
      </c>
      <c r="U50" s="129">
        <f>U54</f>
        <v>540</v>
      </c>
      <c r="V50" s="129">
        <f>V54</f>
        <v>540</v>
      </c>
      <c r="W50" s="129">
        <f>W54</f>
        <v>540</v>
      </c>
      <c r="X50" s="129">
        <f>X54</f>
        <v>540</v>
      </c>
      <c r="Y50" s="119">
        <f>Y54</f>
        <v>2700</v>
      </c>
      <c r="Z50" s="36">
        <v>2028</v>
      </c>
    </row>
    <row r="51" spans="1:26" s="3" customFormat="1" ht="26.25" customHeight="1">
      <c r="A51" s="66"/>
      <c r="B51" s="66"/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70"/>
      <c r="R51" s="71" t="s">
        <v>177</v>
      </c>
      <c r="S51" s="132" t="s">
        <v>107</v>
      </c>
      <c r="T51" s="38">
        <f>T53</f>
        <v>55</v>
      </c>
      <c r="U51" s="38">
        <f>U53</f>
        <v>55</v>
      </c>
      <c r="V51" s="38">
        <f>V53</f>
        <v>55</v>
      </c>
      <c r="W51" s="38">
        <f>W53</f>
        <v>55</v>
      </c>
      <c r="X51" s="38">
        <f>X53</f>
        <v>55</v>
      </c>
      <c r="Y51" s="38">
        <f>Y53</f>
        <v>275</v>
      </c>
      <c r="Z51" s="36">
        <v>2028</v>
      </c>
    </row>
    <row r="52" spans="1:26" s="3" customFormat="1" ht="45.75" customHeight="1">
      <c r="A52" s="66"/>
      <c r="B52" s="66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70"/>
      <c r="R52" s="71" t="s">
        <v>133</v>
      </c>
      <c r="S52" s="36" t="s">
        <v>44</v>
      </c>
      <c r="T52" s="38">
        <v>1</v>
      </c>
      <c r="U52" s="38">
        <v>1</v>
      </c>
      <c r="V52" s="38">
        <v>1</v>
      </c>
      <c r="W52" s="38">
        <v>1</v>
      </c>
      <c r="X52" s="38">
        <v>1</v>
      </c>
      <c r="Y52" s="120">
        <v>1</v>
      </c>
      <c r="Z52" s="36">
        <v>2028</v>
      </c>
    </row>
    <row r="53" spans="1:26" s="3" customFormat="1" ht="35.25" customHeight="1">
      <c r="A53" s="66"/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70"/>
      <c r="R53" s="37" t="s">
        <v>134</v>
      </c>
      <c r="S53" s="132" t="s">
        <v>107</v>
      </c>
      <c r="T53" s="38">
        <v>55</v>
      </c>
      <c r="U53" s="38">
        <v>55</v>
      </c>
      <c r="V53" s="38">
        <v>55</v>
      </c>
      <c r="W53" s="38">
        <v>55</v>
      </c>
      <c r="X53" s="38">
        <v>55</v>
      </c>
      <c r="Y53" s="120">
        <f aca="true" t="shared" si="2" ref="Y53:Y55">SUM(T53:X53)</f>
        <v>275</v>
      </c>
      <c r="Z53" s="36">
        <v>2028</v>
      </c>
    </row>
    <row r="54" spans="1:26" ht="29.25">
      <c r="A54" s="66"/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70"/>
      <c r="R54" s="71" t="s">
        <v>135</v>
      </c>
      <c r="S54" s="50" t="s">
        <v>27</v>
      </c>
      <c r="T54" s="68">
        <v>540</v>
      </c>
      <c r="U54" s="68">
        <v>540</v>
      </c>
      <c r="V54" s="68">
        <v>540</v>
      </c>
      <c r="W54" s="68">
        <v>540</v>
      </c>
      <c r="X54" s="68">
        <v>540</v>
      </c>
      <c r="Y54" s="133">
        <f t="shared" si="2"/>
        <v>2700</v>
      </c>
      <c r="Z54" s="36">
        <v>2028</v>
      </c>
    </row>
    <row r="55" spans="1:26" ht="22.5" customHeight="1">
      <c r="A55" s="66"/>
      <c r="B55" s="66"/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70"/>
      <c r="R55" s="37" t="s">
        <v>178</v>
      </c>
      <c r="S55" s="132" t="s">
        <v>107</v>
      </c>
      <c r="T55" s="38">
        <v>55</v>
      </c>
      <c r="U55" s="38">
        <v>55</v>
      </c>
      <c r="V55" s="38">
        <v>55</v>
      </c>
      <c r="W55" s="38">
        <v>55</v>
      </c>
      <c r="X55" s="38">
        <v>55</v>
      </c>
      <c r="Y55" s="120">
        <f t="shared" si="2"/>
        <v>275</v>
      </c>
      <c r="Z55" s="36">
        <v>2028</v>
      </c>
    </row>
    <row r="56" spans="1:26" s="155" customFormat="1" ht="38.25" customHeight="1">
      <c r="A56" s="152"/>
      <c r="B56" s="152"/>
      <c r="C56" s="152"/>
      <c r="D56" s="152"/>
      <c r="E56" s="152"/>
      <c r="F56" s="152"/>
      <c r="G56" s="152"/>
      <c r="H56" s="152"/>
      <c r="I56" s="152"/>
      <c r="J56" s="152"/>
      <c r="K56" s="152"/>
      <c r="L56" s="152"/>
      <c r="M56" s="152"/>
      <c r="N56" s="152"/>
      <c r="O56" s="152"/>
      <c r="P56" s="152"/>
      <c r="Q56" s="150"/>
      <c r="R56" s="192" t="s">
        <v>179</v>
      </c>
      <c r="S56" s="154" t="s">
        <v>27</v>
      </c>
      <c r="T56" s="129">
        <f>T59</f>
        <v>0</v>
      </c>
      <c r="U56" s="129">
        <f>U59</f>
        <v>0</v>
      </c>
      <c r="V56" s="129">
        <f>V59</f>
        <v>0</v>
      </c>
      <c r="W56" s="129">
        <f>W59</f>
        <v>0</v>
      </c>
      <c r="X56" s="129">
        <f>X59</f>
        <v>0</v>
      </c>
      <c r="Y56" s="119">
        <f>Y59</f>
        <v>0</v>
      </c>
      <c r="Z56" s="36">
        <v>2028</v>
      </c>
    </row>
    <row r="57" spans="1:26" ht="29.25">
      <c r="A57" s="66"/>
      <c r="B57" s="66"/>
      <c r="C57" s="66"/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70"/>
      <c r="R57" s="37" t="s">
        <v>180</v>
      </c>
      <c r="S57" s="36" t="s">
        <v>139</v>
      </c>
      <c r="T57" s="38">
        <v>3.017</v>
      </c>
      <c r="U57" s="38">
        <v>3.017</v>
      </c>
      <c r="V57" s="38">
        <v>3.017</v>
      </c>
      <c r="W57" s="38">
        <v>3.017</v>
      </c>
      <c r="X57" s="38">
        <v>3.017</v>
      </c>
      <c r="Y57" s="120">
        <v>3.017</v>
      </c>
      <c r="Z57" s="36">
        <v>2028</v>
      </c>
    </row>
    <row r="58" spans="1:26" s="156" customFormat="1" ht="33.75" customHeight="1">
      <c r="A58" s="66"/>
      <c r="B58" s="66"/>
      <c r="C58" s="66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70"/>
      <c r="R58" s="37" t="s">
        <v>140</v>
      </c>
      <c r="S58" s="50" t="s">
        <v>27</v>
      </c>
      <c r="T58" s="48">
        <f>T60</f>
        <v>790.8</v>
      </c>
      <c r="U58" s="48">
        <f>U60</f>
        <v>790.8</v>
      </c>
      <c r="V58" s="48">
        <f>V60</f>
        <v>790.8</v>
      </c>
      <c r="W58" s="48">
        <f>W60</f>
        <v>790.8</v>
      </c>
      <c r="X58" s="48">
        <f>X60</f>
        <v>790.8</v>
      </c>
      <c r="Y58" s="119">
        <f>Y60</f>
        <v>3954</v>
      </c>
      <c r="Z58" s="36">
        <v>2028</v>
      </c>
    </row>
    <row r="59" spans="1:26" ht="47.25" customHeight="1">
      <c r="A59" s="66"/>
      <c r="B59" s="66"/>
      <c r="C59" s="66"/>
      <c r="D59" s="66"/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70"/>
      <c r="R59" s="71" t="s">
        <v>181</v>
      </c>
      <c r="S59" s="50" t="s">
        <v>27</v>
      </c>
      <c r="T59" s="38">
        <v>0</v>
      </c>
      <c r="U59" s="38">
        <v>0</v>
      </c>
      <c r="V59" s="38">
        <v>0</v>
      </c>
      <c r="W59" s="38">
        <v>0</v>
      </c>
      <c r="X59" s="38">
        <v>0</v>
      </c>
      <c r="Y59" s="120">
        <v>0</v>
      </c>
      <c r="Z59" s="36">
        <v>2028</v>
      </c>
    </row>
    <row r="60" spans="1:26" ht="29.25">
      <c r="A60" s="66"/>
      <c r="B60" s="66"/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70"/>
      <c r="R60" s="37" t="s">
        <v>182</v>
      </c>
      <c r="S60" s="50" t="s">
        <v>27</v>
      </c>
      <c r="T60" s="48">
        <v>790.8</v>
      </c>
      <c r="U60" s="48">
        <v>790.8</v>
      </c>
      <c r="V60" s="48">
        <v>790.8</v>
      </c>
      <c r="W60" s="48">
        <v>790.8</v>
      </c>
      <c r="X60" s="48">
        <v>790.8</v>
      </c>
      <c r="Y60" s="119">
        <f>SUM(T60:X60)</f>
        <v>3954</v>
      </c>
      <c r="Z60" s="36">
        <v>2028</v>
      </c>
    </row>
    <row r="61" spans="1:26" ht="42.75">
      <c r="A61" s="78"/>
      <c r="B61" s="78"/>
      <c r="C61" s="78"/>
      <c r="D61" s="62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71" t="s">
        <v>183</v>
      </c>
      <c r="S61" s="36" t="s">
        <v>44</v>
      </c>
      <c r="T61" s="38">
        <v>1</v>
      </c>
      <c r="U61" s="56">
        <v>1</v>
      </c>
      <c r="V61" s="56">
        <v>1</v>
      </c>
      <c r="W61" s="56">
        <v>1</v>
      </c>
      <c r="X61" s="38">
        <v>1</v>
      </c>
      <c r="Y61" s="120">
        <v>1</v>
      </c>
      <c r="Z61" s="36">
        <v>2028</v>
      </c>
    </row>
    <row r="62" spans="1:26" ht="16.5">
      <c r="A62" s="78"/>
      <c r="B62" s="78"/>
      <c r="C62" s="78"/>
      <c r="D62" s="62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71" t="s">
        <v>122</v>
      </c>
      <c r="S62" s="132" t="s">
        <v>107</v>
      </c>
      <c r="T62" s="56">
        <v>4</v>
      </c>
      <c r="U62" s="56">
        <v>4</v>
      </c>
      <c r="V62" s="56">
        <v>4</v>
      </c>
      <c r="W62" s="56">
        <v>4</v>
      </c>
      <c r="X62" s="56">
        <v>4</v>
      </c>
      <c r="Y62" s="120">
        <v>4</v>
      </c>
      <c r="Z62" s="36">
        <v>2028</v>
      </c>
    </row>
    <row r="63" spans="1:26" ht="41.25">
      <c r="A63" s="66"/>
      <c r="B63" s="66"/>
      <c r="C63" s="66"/>
      <c r="D63" s="66"/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66"/>
      <c r="Q63" s="70"/>
      <c r="R63" s="71" t="s">
        <v>184</v>
      </c>
      <c r="S63" s="36" t="s">
        <v>44</v>
      </c>
      <c r="T63" s="38">
        <v>1</v>
      </c>
      <c r="U63" s="38">
        <v>1</v>
      </c>
      <c r="V63" s="38">
        <v>1</v>
      </c>
      <c r="W63" s="38">
        <v>1</v>
      </c>
      <c r="X63" s="38">
        <v>1</v>
      </c>
      <c r="Y63" s="120">
        <v>1</v>
      </c>
      <c r="Z63" s="36">
        <v>2028</v>
      </c>
    </row>
    <row r="64" spans="1:26" ht="30.75" customHeight="1">
      <c r="A64" s="66"/>
      <c r="B64" s="66"/>
      <c r="C64" s="66"/>
      <c r="D64" s="66"/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70"/>
      <c r="R64" s="37" t="s">
        <v>175</v>
      </c>
      <c r="S64" s="36" t="s">
        <v>107</v>
      </c>
      <c r="T64" s="38">
        <v>2</v>
      </c>
      <c r="U64" s="38">
        <v>0</v>
      </c>
      <c r="V64" s="38">
        <v>0</v>
      </c>
      <c r="W64" s="38">
        <v>0</v>
      </c>
      <c r="X64" s="38">
        <v>0</v>
      </c>
      <c r="Y64" s="120">
        <v>0</v>
      </c>
      <c r="Z64" s="36">
        <v>2028</v>
      </c>
    </row>
    <row r="65" spans="1:26" s="155" customFormat="1" ht="36.75" customHeight="1">
      <c r="A65" s="160">
        <v>6</v>
      </c>
      <c r="B65" s="160">
        <v>1</v>
      </c>
      <c r="C65" s="160">
        <v>9</v>
      </c>
      <c r="D65" s="160">
        <v>0</v>
      </c>
      <c r="E65" s="160">
        <v>4</v>
      </c>
      <c r="F65" s="160">
        <v>1</v>
      </c>
      <c r="G65" s="160">
        <v>2</v>
      </c>
      <c r="H65" s="160">
        <v>1</v>
      </c>
      <c r="I65" s="160">
        <v>0</v>
      </c>
      <c r="J65" s="160">
        <v>2</v>
      </c>
      <c r="K65" s="160">
        <v>0</v>
      </c>
      <c r="L65" s="160">
        <v>1</v>
      </c>
      <c r="M65" s="160" t="s">
        <v>80</v>
      </c>
      <c r="N65" s="160">
        <v>5</v>
      </c>
      <c r="O65" s="160">
        <v>1</v>
      </c>
      <c r="P65" s="160">
        <v>1</v>
      </c>
      <c r="Q65" s="160">
        <v>0</v>
      </c>
      <c r="R65" s="192" t="s">
        <v>185</v>
      </c>
      <c r="S65" s="154" t="s">
        <v>27</v>
      </c>
      <c r="T65" s="129">
        <f aca="true" t="shared" si="3" ref="T65:T66">T68</f>
        <v>704.52</v>
      </c>
      <c r="U65" s="129">
        <f aca="true" t="shared" si="4" ref="U65:U66">U68</f>
        <v>0</v>
      </c>
      <c r="V65" s="129">
        <f aca="true" t="shared" si="5" ref="V65:V66">V68</f>
        <v>0</v>
      </c>
      <c r="W65" s="129">
        <f aca="true" t="shared" si="6" ref="W65:W66">W68</f>
        <v>0</v>
      </c>
      <c r="X65" s="129">
        <f aca="true" t="shared" si="7" ref="X65:X66">X68</f>
        <v>0</v>
      </c>
      <c r="Y65" s="119">
        <f>Y68</f>
        <v>704.52</v>
      </c>
      <c r="Z65" s="116" t="s">
        <v>186</v>
      </c>
    </row>
    <row r="66" spans="1:26" ht="24.75" customHeight="1">
      <c r="A66" s="90"/>
      <c r="B66" s="90"/>
      <c r="C66" s="90"/>
      <c r="D66" s="90"/>
      <c r="E66" s="90"/>
      <c r="F66" s="90"/>
      <c r="G66" s="90"/>
      <c r="H66" s="90"/>
      <c r="I66" s="90"/>
      <c r="J66" s="90"/>
      <c r="K66" s="90"/>
      <c r="L66" s="90"/>
      <c r="M66" s="90"/>
      <c r="N66" s="90"/>
      <c r="O66" s="90"/>
      <c r="P66" s="90"/>
      <c r="Q66" s="90"/>
      <c r="R66" s="61" t="s">
        <v>83</v>
      </c>
      <c r="S66" s="132" t="s">
        <v>107</v>
      </c>
      <c r="T66" s="38">
        <f t="shared" si="3"/>
        <v>618</v>
      </c>
      <c r="U66" s="38">
        <f t="shared" si="4"/>
        <v>0</v>
      </c>
      <c r="V66" s="38">
        <f t="shared" si="5"/>
        <v>0</v>
      </c>
      <c r="W66" s="38">
        <f t="shared" si="6"/>
        <v>0</v>
      </c>
      <c r="X66" s="38">
        <f t="shared" si="7"/>
        <v>0</v>
      </c>
      <c r="Y66" s="137">
        <f>SUM(T66:X66)</f>
        <v>618</v>
      </c>
      <c r="Z66" s="116">
        <v>2024</v>
      </c>
    </row>
    <row r="67" spans="1:26" ht="35.25" customHeight="1">
      <c r="A67" s="90"/>
      <c r="B67" s="90"/>
      <c r="C67" s="90"/>
      <c r="D67" s="90"/>
      <c r="E67" s="90"/>
      <c r="F67" s="90"/>
      <c r="G67" s="90"/>
      <c r="H67" s="90"/>
      <c r="I67" s="90"/>
      <c r="J67" s="90"/>
      <c r="K67" s="90"/>
      <c r="L67" s="90"/>
      <c r="M67" s="90"/>
      <c r="N67" s="90"/>
      <c r="O67" s="90"/>
      <c r="P67" s="90"/>
      <c r="Q67" s="90"/>
      <c r="R67" s="161" t="s">
        <v>148</v>
      </c>
      <c r="S67" s="36" t="s">
        <v>44</v>
      </c>
      <c r="T67" s="38">
        <v>1</v>
      </c>
      <c r="U67" s="56">
        <v>0</v>
      </c>
      <c r="V67" s="56">
        <v>0</v>
      </c>
      <c r="W67" s="56">
        <v>0</v>
      </c>
      <c r="X67" s="38">
        <v>0</v>
      </c>
      <c r="Y67" s="120">
        <v>1</v>
      </c>
      <c r="Z67" s="116">
        <v>2024</v>
      </c>
    </row>
    <row r="68" spans="1:26" ht="24.75" customHeight="1">
      <c r="A68" s="21"/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161" t="s">
        <v>149</v>
      </c>
      <c r="S68" s="93" t="s">
        <v>27</v>
      </c>
      <c r="T68" s="94">
        <v>704.52</v>
      </c>
      <c r="U68" s="94">
        <v>0</v>
      </c>
      <c r="V68" s="94">
        <v>0</v>
      </c>
      <c r="W68" s="94">
        <v>0</v>
      </c>
      <c r="X68" s="94">
        <v>0</v>
      </c>
      <c r="Y68" s="159">
        <f>SUM(T68:X68)</f>
        <v>704.52</v>
      </c>
      <c r="Z68" s="116">
        <v>2024</v>
      </c>
    </row>
    <row r="69" spans="1:26" ht="30" customHeight="1">
      <c r="A69" s="90"/>
      <c r="B69" s="90"/>
      <c r="C69" s="90"/>
      <c r="D69" s="98"/>
      <c r="E69" s="98"/>
      <c r="F69" s="98"/>
      <c r="G69" s="98"/>
      <c r="H69" s="98"/>
      <c r="I69" s="98"/>
      <c r="J69" s="98"/>
      <c r="K69" s="98"/>
      <c r="L69" s="98"/>
      <c r="M69" s="98"/>
      <c r="N69" s="98"/>
      <c r="O69" s="98"/>
      <c r="P69" s="98"/>
      <c r="Q69" s="98"/>
      <c r="R69" s="61" t="s">
        <v>88</v>
      </c>
      <c r="S69" s="132" t="s">
        <v>107</v>
      </c>
      <c r="T69" s="38">
        <v>618</v>
      </c>
      <c r="U69" s="38">
        <f>U71</f>
        <v>0</v>
      </c>
      <c r="V69" s="38">
        <f>V71</f>
        <v>0</v>
      </c>
      <c r="W69" s="38">
        <f>W71</f>
        <v>0</v>
      </c>
      <c r="X69" s="38">
        <f>X71</f>
        <v>0</v>
      </c>
      <c r="Y69" s="120">
        <f>Y71</f>
        <v>618</v>
      </c>
      <c r="Z69" s="116">
        <v>2024</v>
      </c>
    </row>
    <row r="70" spans="1:26" ht="56.25" customHeight="1">
      <c r="A70" s="90"/>
      <c r="B70" s="90"/>
      <c r="C70" s="90"/>
      <c r="D70" s="98"/>
      <c r="E70" s="98"/>
      <c r="F70" s="98"/>
      <c r="G70" s="98"/>
      <c r="H70" s="98"/>
      <c r="I70" s="98"/>
      <c r="J70" s="98"/>
      <c r="K70" s="98"/>
      <c r="L70" s="98"/>
      <c r="M70" s="98"/>
      <c r="N70" s="98"/>
      <c r="O70" s="98"/>
      <c r="P70" s="98"/>
      <c r="Q70" s="98"/>
      <c r="R70" s="161" t="s">
        <v>187</v>
      </c>
      <c r="S70" s="36" t="s">
        <v>44</v>
      </c>
      <c r="T70" s="38">
        <v>1</v>
      </c>
      <c r="U70" s="38">
        <v>0</v>
      </c>
      <c r="V70" s="38">
        <v>0</v>
      </c>
      <c r="W70" s="38">
        <v>0</v>
      </c>
      <c r="X70" s="38">
        <v>0</v>
      </c>
      <c r="Y70" s="137">
        <v>1</v>
      </c>
      <c r="Z70" s="116">
        <v>2024</v>
      </c>
    </row>
    <row r="71" spans="1:26" ht="32.25" customHeight="1">
      <c r="A71" s="98"/>
      <c r="B71" s="98"/>
      <c r="C71" s="98"/>
      <c r="D71" s="98"/>
      <c r="E71" s="98"/>
      <c r="F71" s="98"/>
      <c r="G71" s="98"/>
      <c r="H71" s="98"/>
      <c r="I71" s="98"/>
      <c r="J71" s="98"/>
      <c r="K71" s="98"/>
      <c r="L71" s="98"/>
      <c r="M71" s="98"/>
      <c r="N71" s="98"/>
      <c r="O71" s="98"/>
      <c r="P71" s="98"/>
      <c r="Q71" s="98"/>
      <c r="R71" s="161" t="s">
        <v>151</v>
      </c>
      <c r="S71" s="132" t="s">
        <v>107</v>
      </c>
      <c r="T71" s="38">
        <v>618</v>
      </c>
      <c r="U71" s="38">
        <v>0</v>
      </c>
      <c r="V71" s="38">
        <v>0</v>
      </c>
      <c r="W71" s="38">
        <v>0</v>
      </c>
      <c r="X71" s="38">
        <v>0</v>
      </c>
      <c r="Y71" s="120">
        <f>SUM(T71:X71)</f>
        <v>618</v>
      </c>
      <c r="Z71" s="116">
        <v>2024</v>
      </c>
    </row>
    <row r="72" spans="1:26" s="155" customFormat="1" ht="38.25" customHeight="1">
      <c r="A72" s="162">
        <v>6</v>
      </c>
      <c r="B72" s="163">
        <v>1</v>
      </c>
      <c r="C72" s="163">
        <v>9</v>
      </c>
      <c r="D72" s="163">
        <v>0</v>
      </c>
      <c r="E72" s="163">
        <v>4</v>
      </c>
      <c r="F72" s="163">
        <v>0</v>
      </c>
      <c r="G72" s="163">
        <v>5</v>
      </c>
      <c r="H72" s="163">
        <v>1</v>
      </c>
      <c r="I72" s="163">
        <v>0</v>
      </c>
      <c r="J72" s="163">
        <v>3</v>
      </c>
      <c r="K72" s="163">
        <v>0</v>
      </c>
      <c r="L72" s="163">
        <v>1</v>
      </c>
      <c r="M72" s="163" t="s">
        <v>80</v>
      </c>
      <c r="N72" s="163">
        <v>5</v>
      </c>
      <c r="O72" s="163">
        <v>9</v>
      </c>
      <c r="P72" s="163">
        <v>9</v>
      </c>
      <c r="Q72" s="163">
        <v>0</v>
      </c>
      <c r="R72" s="164" t="s">
        <v>188</v>
      </c>
      <c r="S72" s="165" t="s">
        <v>27</v>
      </c>
      <c r="T72" s="166">
        <f>T75</f>
        <v>1500</v>
      </c>
      <c r="U72" s="166">
        <f>U75</f>
        <v>2000</v>
      </c>
      <c r="V72" s="166">
        <f>V75</f>
        <v>0</v>
      </c>
      <c r="W72" s="166">
        <f>W75</f>
        <v>0</v>
      </c>
      <c r="X72" s="166">
        <f>X75</f>
        <v>0</v>
      </c>
      <c r="Y72" s="159">
        <f>Y75</f>
        <v>3500</v>
      </c>
      <c r="Z72" s="193" t="s">
        <v>189</v>
      </c>
    </row>
    <row r="73" spans="1:26" ht="29.25">
      <c r="A73" s="167"/>
      <c r="B73" s="168"/>
      <c r="C73" s="168"/>
      <c r="D73" s="168"/>
      <c r="E73" s="168"/>
      <c r="F73" s="168"/>
      <c r="G73" s="168"/>
      <c r="H73" s="168"/>
      <c r="I73" s="168"/>
      <c r="J73" s="168"/>
      <c r="K73" s="168"/>
      <c r="L73" s="168"/>
      <c r="M73" s="168"/>
      <c r="N73" s="168"/>
      <c r="O73" s="168"/>
      <c r="P73" s="168"/>
      <c r="Q73" s="168"/>
      <c r="R73" s="169" t="s">
        <v>153</v>
      </c>
      <c r="S73" s="170" t="s">
        <v>139</v>
      </c>
      <c r="T73" s="171">
        <v>1500</v>
      </c>
      <c r="U73" s="171">
        <v>2000</v>
      </c>
      <c r="V73" s="171">
        <v>0</v>
      </c>
      <c r="W73" s="171">
        <v>0</v>
      </c>
      <c r="X73" s="171">
        <v>0</v>
      </c>
      <c r="Y73" s="172">
        <f>SUM(T73:X73)</f>
        <v>3500</v>
      </c>
      <c r="Z73" s="193">
        <v>2025</v>
      </c>
    </row>
    <row r="74" spans="1:26" ht="29.25">
      <c r="A74" s="167"/>
      <c r="B74" s="168"/>
      <c r="C74" s="168"/>
      <c r="D74" s="168"/>
      <c r="E74" s="168"/>
      <c r="F74" s="168"/>
      <c r="G74" s="168"/>
      <c r="H74" s="168"/>
      <c r="I74" s="168"/>
      <c r="J74" s="168"/>
      <c r="K74" s="168"/>
      <c r="L74" s="168"/>
      <c r="M74" s="168"/>
      <c r="N74" s="168"/>
      <c r="O74" s="168"/>
      <c r="P74" s="168"/>
      <c r="Q74" s="168"/>
      <c r="R74" s="173" t="s">
        <v>154</v>
      </c>
      <c r="S74" s="170" t="s">
        <v>155</v>
      </c>
      <c r="T74" s="174">
        <v>1</v>
      </c>
      <c r="U74" s="174">
        <v>1</v>
      </c>
      <c r="V74" s="38">
        <v>0</v>
      </c>
      <c r="W74" s="38">
        <v>0</v>
      </c>
      <c r="X74" s="38">
        <v>0</v>
      </c>
      <c r="Y74" s="175">
        <v>1</v>
      </c>
      <c r="Z74" s="193">
        <v>2025</v>
      </c>
    </row>
    <row r="75" spans="1:26" ht="29.25">
      <c r="A75" s="176">
        <v>6</v>
      </c>
      <c r="B75" s="177">
        <v>1</v>
      </c>
      <c r="C75" s="177">
        <v>9</v>
      </c>
      <c r="D75" s="177">
        <v>0</v>
      </c>
      <c r="E75" s="177">
        <v>4</v>
      </c>
      <c r="F75" s="177">
        <v>0</v>
      </c>
      <c r="G75" s="177">
        <v>5</v>
      </c>
      <c r="H75" s="177">
        <v>1</v>
      </c>
      <c r="I75" s="177">
        <v>0</v>
      </c>
      <c r="J75" s="177">
        <v>3</v>
      </c>
      <c r="K75" s="177">
        <v>0</v>
      </c>
      <c r="L75" s="177">
        <v>1</v>
      </c>
      <c r="M75" s="177" t="s">
        <v>80</v>
      </c>
      <c r="N75" s="177">
        <v>5</v>
      </c>
      <c r="O75" s="177">
        <v>9</v>
      </c>
      <c r="P75" s="177">
        <v>9</v>
      </c>
      <c r="Q75" s="177">
        <v>0</v>
      </c>
      <c r="R75" s="173" t="s">
        <v>156</v>
      </c>
      <c r="S75" s="170" t="s">
        <v>27</v>
      </c>
      <c r="T75" s="94">
        <v>1500</v>
      </c>
      <c r="U75" s="94">
        <v>2000</v>
      </c>
      <c r="V75" s="94">
        <v>0</v>
      </c>
      <c r="W75" s="94">
        <v>0</v>
      </c>
      <c r="X75" s="94">
        <v>0</v>
      </c>
      <c r="Y75" s="159">
        <f>SUM(T75:X75)</f>
        <v>3500</v>
      </c>
      <c r="Z75" s="193">
        <v>2025</v>
      </c>
    </row>
    <row r="76" spans="1:26" ht="30" customHeight="1">
      <c r="A76" s="167"/>
      <c r="B76" s="168"/>
      <c r="C76" s="168"/>
      <c r="D76" s="168"/>
      <c r="E76" s="168"/>
      <c r="F76" s="168"/>
      <c r="G76" s="168"/>
      <c r="H76" s="168"/>
      <c r="I76" s="168"/>
      <c r="J76" s="168"/>
      <c r="K76" s="168"/>
      <c r="L76" s="168"/>
      <c r="M76" s="168"/>
      <c r="N76" s="168"/>
      <c r="O76" s="168"/>
      <c r="P76" s="168"/>
      <c r="Q76" s="168"/>
      <c r="R76" s="194" t="s">
        <v>190</v>
      </c>
      <c r="S76" s="170" t="s">
        <v>36</v>
      </c>
      <c r="T76" s="174">
        <v>100</v>
      </c>
      <c r="U76" s="174">
        <v>100</v>
      </c>
      <c r="V76" s="174">
        <v>0</v>
      </c>
      <c r="W76" s="174">
        <v>0</v>
      </c>
      <c r="X76" s="174">
        <v>0</v>
      </c>
      <c r="Y76" s="175">
        <v>100</v>
      </c>
      <c r="Z76" s="195">
        <v>2025</v>
      </c>
    </row>
    <row r="77" spans="1:26" ht="27">
      <c r="A77" s="146"/>
      <c r="B77" s="146"/>
      <c r="C77" s="146"/>
      <c r="D77" s="146"/>
      <c r="E77" s="146"/>
      <c r="F77" s="146"/>
      <c r="G77" s="146"/>
      <c r="H77" s="146"/>
      <c r="I77" s="146"/>
      <c r="J77" s="146"/>
      <c r="K77" s="146"/>
      <c r="L77" s="146"/>
      <c r="M77" s="146"/>
      <c r="N77" s="146"/>
      <c r="O77" s="146"/>
      <c r="P77" s="146"/>
      <c r="Q77" s="146"/>
      <c r="R77" s="122" t="s">
        <v>191</v>
      </c>
      <c r="S77" s="147" t="s">
        <v>27</v>
      </c>
      <c r="T77" s="124">
        <f>T78</f>
        <v>11668.899000000001</v>
      </c>
      <c r="U77" s="124">
        <f>U78</f>
        <v>11613.899000000001</v>
      </c>
      <c r="V77" s="124">
        <f>V78</f>
        <v>11613.899000000001</v>
      </c>
      <c r="W77" s="124">
        <f>W78</f>
        <v>11613.899000000001</v>
      </c>
      <c r="X77" s="124">
        <f>X78</f>
        <v>11613.899000000001</v>
      </c>
      <c r="Y77" s="115">
        <f>Y78</f>
        <v>58124.49500000001</v>
      </c>
      <c r="Z77" s="36">
        <v>2028</v>
      </c>
    </row>
    <row r="78" spans="1:26" ht="48" customHeight="1">
      <c r="A78" s="140"/>
      <c r="B78" s="140"/>
      <c r="C78" s="140"/>
      <c r="D78" s="140"/>
      <c r="E78" s="140"/>
      <c r="F78" s="140"/>
      <c r="G78" s="140"/>
      <c r="H78" s="140"/>
      <c r="I78" s="140"/>
      <c r="J78" s="140"/>
      <c r="K78" s="140"/>
      <c r="L78" s="140"/>
      <c r="M78" s="140"/>
      <c r="N78" s="140"/>
      <c r="O78" s="140"/>
      <c r="P78" s="140"/>
      <c r="Q78" s="140"/>
      <c r="R78" s="179" t="s">
        <v>192</v>
      </c>
      <c r="S78" s="180" t="s">
        <v>27</v>
      </c>
      <c r="T78" s="94">
        <f>T80+T81</f>
        <v>11668.899000000001</v>
      </c>
      <c r="U78" s="94">
        <f>U80+U81</f>
        <v>11613.899000000001</v>
      </c>
      <c r="V78" s="94">
        <f>V80+V81</f>
        <v>11613.899000000001</v>
      </c>
      <c r="W78" s="94">
        <f>W80+W81</f>
        <v>11613.899000000001</v>
      </c>
      <c r="X78" s="94">
        <f>X80+X81</f>
        <v>11613.899000000001</v>
      </c>
      <c r="Y78" s="159">
        <f>SUM(T78:X78)</f>
        <v>58124.49500000001</v>
      </c>
      <c r="Z78" s="36">
        <v>2028</v>
      </c>
    </row>
    <row r="79" spans="1:26" ht="35.25" customHeight="1">
      <c r="A79" s="140"/>
      <c r="B79" s="140"/>
      <c r="C79" s="140"/>
      <c r="D79" s="140"/>
      <c r="E79" s="140"/>
      <c r="F79" s="140"/>
      <c r="G79" s="140"/>
      <c r="H79" s="140"/>
      <c r="I79" s="140"/>
      <c r="J79" s="140"/>
      <c r="K79" s="140"/>
      <c r="L79" s="140"/>
      <c r="M79" s="140"/>
      <c r="N79" s="140"/>
      <c r="O79" s="140"/>
      <c r="P79" s="140"/>
      <c r="Q79" s="140"/>
      <c r="R79" s="181" t="s">
        <v>160</v>
      </c>
      <c r="S79" s="36" t="s">
        <v>36</v>
      </c>
      <c r="T79" s="182">
        <v>100</v>
      </c>
      <c r="U79" s="182">
        <v>100</v>
      </c>
      <c r="V79" s="182">
        <v>100</v>
      </c>
      <c r="W79" s="182">
        <v>100</v>
      </c>
      <c r="X79" s="182">
        <v>100</v>
      </c>
      <c r="Y79" s="183">
        <v>100</v>
      </c>
      <c r="Z79" s="36">
        <v>2028</v>
      </c>
    </row>
    <row r="80" spans="1:26" ht="38.25" customHeight="1">
      <c r="A80" s="140"/>
      <c r="B80" s="140"/>
      <c r="C80" s="140"/>
      <c r="D80" s="140"/>
      <c r="E80" s="140"/>
      <c r="F80" s="140"/>
      <c r="G80" s="140"/>
      <c r="H80" s="140"/>
      <c r="I80" s="140"/>
      <c r="J80" s="140"/>
      <c r="K80" s="140"/>
      <c r="L80" s="140"/>
      <c r="M80" s="140"/>
      <c r="N80" s="140"/>
      <c r="O80" s="140"/>
      <c r="P80" s="140"/>
      <c r="Q80" s="140"/>
      <c r="R80" s="184" t="s">
        <v>161</v>
      </c>
      <c r="S80" s="180" t="s">
        <v>27</v>
      </c>
      <c r="T80" s="94">
        <v>5882.081</v>
      </c>
      <c r="U80" s="94">
        <v>5827.081</v>
      </c>
      <c r="V80" s="94">
        <v>5827.081</v>
      </c>
      <c r="W80" s="94">
        <v>5827.081</v>
      </c>
      <c r="X80" s="94">
        <v>5827.081</v>
      </c>
      <c r="Y80" s="159">
        <f aca="true" t="shared" si="8" ref="Y80:Y81">SUM(T80:X80)</f>
        <v>29190.405</v>
      </c>
      <c r="Z80" s="36">
        <v>2028</v>
      </c>
    </row>
    <row r="81" spans="1:26" ht="42.75">
      <c r="A81" s="140"/>
      <c r="B81" s="140"/>
      <c r="C81" s="140"/>
      <c r="D81" s="140"/>
      <c r="E81" s="140"/>
      <c r="F81" s="140"/>
      <c r="G81" s="140"/>
      <c r="H81" s="140"/>
      <c r="I81" s="140"/>
      <c r="J81" s="140"/>
      <c r="K81" s="140"/>
      <c r="L81" s="140"/>
      <c r="M81" s="140"/>
      <c r="N81" s="140"/>
      <c r="O81" s="140"/>
      <c r="P81" s="140"/>
      <c r="Q81" s="140"/>
      <c r="R81" s="184" t="s">
        <v>162</v>
      </c>
      <c r="S81" s="180" t="s">
        <v>27</v>
      </c>
      <c r="T81" s="94">
        <v>5786.818</v>
      </c>
      <c r="U81" s="94">
        <v>5786.818</v>
      </c>
      <c r="V81" s="94">
        <v>5786.818</v>
      </c>
      <c r="W81" s="94">
        <v>5786.818</v>
      </c>
      <c r="X81" s="94">
        <v>5786.818</v>
      </c>
      <c r="Y81" s="159">
        <f t="shared" si="8"/>
        <v>28934.09</v>
      </c>
      <c r="Z81" s="36">
        <v>2028</v>
      </c>
    </row>
  </sheetData>
  <sheetProtection selectLockedCells="1" selectUnlockedCells="1"/>
  <mergeCells count="17">
    <mergeCell ref="R3:Z3"/>
    <mergeCell ref="A4:Z4"/>
    <mergeCell ref="A5:Z5"/>
    <mergeCell ref="A6:Z6"/>
    <mergeCell ref="A7:Z7"/>
    <mergeCell ref="A8:Z8"/>
    <mergeCell ref="I10:Z10"/>
    <mergeCell ref="I11:Z11"/>
    <mergeCell ref="A13:Q13"/>
    <mergeCell ref="R13:R15"/>
    <mergeCell ref="S13:S15"/>
    <mergeCell ref="T13:X14"/>
    <mergeCell ref="Y13:Z14"/>
    <mergeCell ref="A14:C15"/>
    <mergeCell ref="D14:E15"/>
    <mergeCell ref="F14:G15"/>
    <mergeCell ref="H14:Q15"/>
  </mergeCells>
  <printOptions/>
  <pageMargins left="0.23402777777777778" right="0.08402777777777778" top="0.5229166666666667" bottom="0.13402777777777777" header="0.5118110236220472" footer="0.5118110236220472"/>
  <pageSetup horizontalDpi="300" verticalDpi="300" orientation="landscape" paperSize="9" scale="75"/>
</worksheet>
</file>

<file path=xl/worksheets/sheet4.xml><?xml version="1.0" encoding="utf-8"?>
<worksheet xmlns="http://schemas.openxmlformats.org/spreadsheetml/2006/main" xmlns:r="http://schemas.openxmlformats.org/officeDocument/2006/relationships">
  <dimension ref="A1:Z91"/>
  <sheetViews>
    <sheetView zoomScale="85" zoomScaleNormal="85" zoomScaleSheetLayoutView="75" workbookViewId="0" topLeftCell="A52">
      <selection activeCell="T90" sqref="T90"/>
    </sheetView>
  </sheetViews>
  <sheetFormatPr defaultColWidth="9.140625" defaultRowHeight="15"/>
  <cols>
    <col min="1" max="2" width="1.7109375" style="1" customWidth="1"/>
    <col min="3" max="6" width="1.57421875" style="1" customWidth="1"/>
    <col min="7" max="7" width="1.8515625" style="1" customWidth="1"/>
    <col min="8" max="8" width="1.57421875" style="1" customWidth="1"/>
    <col min="9" max="10" width="1.8515625" style="1" customWidth="1"/>
    <col min="11" max="13" width="1.57421875" style="1" customWidth="1"/>
    <col min="14" max="14" width="2.00390625" style="1" customWidth="1"/>
    <col min="15" max="15" width="1.57421875" style="1" customWidth="1"/>
    <col min="16" max="16" width="1.7109375" style="1" customWidth="1"/>
    <col min="17" max="17" width="1.57421875" style="1" customWidth="1"/>
    <col min="18" max="18" width="84.421875" style="1" customWidth="1"/>
    <col min="19" max="19" width="7.7109375" style="1" customWidth="1"/>
    <col min="20" max="21" width="10.140625" style="2" customWidth="1"/>
    <col min="22" max="24" width="10.421875" style="2" customWidth="1"/>
    <col min="25" max="25" width="10.421875" style="101" customWidth="1"/>
    <col min="26" max="26" width="6.7109375" style="2" customWidth="1"/>
    <col min="27" max="16384" width="8.8515625" style="1" customWidth="1"/>
  </cols>
  <sheetData>
    <row r="1" spans="1:26" ht="0.75" customHeight="1">
      <c r="A1" s="3"/>
      <c r="B1" s="3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6"/>
      <c r="S1" s="7">
        <v>3</v>
      </c>
      <c r="T1" s="7"/>
      <c r="U1" s="7"/>
      <c r="V1" s="7"/>
      <c r="W1" s="7"/>
      <c r="X1" s="7"/>
      <c r="Y1" s="185"/>
      <c r="Z1" s="7"/>
    </row>
    <row r="2" spans="1:26" ht="0.75" customHeight="1">
      <c r="A2" s="3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6"/>
      <c r="S2" s="7"/>
      <c r="T2" s="7"/>
      <c r="U2" s="7"/>
      <c r="V2" s="7"/>
      <c r="W2" s="7"/>
      <c r="X2" s="7"/>
      <c r="Y2" s="185"/>
      <c r="Z2" s="7"/>
    </row>
    <row r="3" spans="1:26" s="9" customFormat="1" ht="60.75" customHeight="1">
      <c r="A3" s="8"/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5" t="s">
        <v>92</v>
      </c>
      <c r="S3" s="5"/>
      <c r="T3" s="5"/>
      <c r="U3" s="5"/>
      <c r="V3" s="5"/>
      <c r="W3" s="5"/>
      <c r="X3" s="5"/>
      <c r="Y3" s="5"/>
      <c r="Z3" s="5"/>
    </row>
    <row r="4" spans="1:26" s="9" customFormat="1" ht="18.75">
      <c r="A4" s="10" t="s">
        <v>2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</row>
    <row r="5" spans="1:26" s="9" customFormat="1" ht="18.75">
      <c r="A5" s="10" t="s">
        <v>93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</row>
    <row r="6" spans="1:26" s="9" customFormat="1" ht="12" customHeight="1">
      <c r="A6" s="11" t="s">
        <v>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</row>
    <row r="7" spans="1:26" s="104" customFormat="1" ht="27" customHeight="1">
      <c r="A7" s="103" t="s">
        <v>94</v>
      </c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</row>
    <row r="8" spans="1:26" s="106" customFormat="1" ht="29.25" customHeight="1">
      <c r="A8" s="105" t="s">
        <v>95</v>
      </c>
      <c r="B8" s="105"/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</row>
    <row r="9" spans="1:26" s="9" customFormat="1" ht="19.5">
      <c r="A9" s="14"/>
      <c r="B9" s="14"/>
      <c r="C9" s="14"/>
      <c r="D9" s="14"/>
      <c r="E9" s="14"/>
      <c r="F9" s="14"/>
      <c r="G9" s="14"/>
      <c r="H9" s="14"/>
      <c r="I9" s="15" t="s">
        <v>7</v>
      </c>
      <c r="J9" s="15"/>
      <c r="K9" s="15"/>
      <c r="L9" s="15"/>
      <c r="M9" s="15"/>
      <c r="N9" s="15"/>
      <c r="O9" s="15"/>
      <c r="P9" s="15"/>
      <c r="Q9" s="15"/>
      <c r="R9" s="15"/>
      <c r="S9" s="15"/>
      <c r="T9" s="16"/>
      <c r="U9" s="16"/>
      <c r="V9" s="16"/>
      <c r="W9" s="16"/>
      <c r="X9" s="16"/>
      <c r="Y9" s="107"/>
      <c r="Z9" s="17"/>
    </row>
    <row r="10" spans="1:26" s="9" customFormat="1" ht="16.5" customHeight="1">
      <c r="A10" s="14"/>
      <c r="B10" s="14"/>
      <c r="C10" s="14"/>
      <c r="D10" s="14"/>
      <c r="E10" s="14"/>
      <c r="F10" s="14"/>
      <c r="G10" s="14"/>
      <c r="H10" s="14"/>
      <c r="I10" s="18" t="s">
        <v>8</v>
      </c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</row>
    <row r="11" spans="1:26" ht="16.5" customHeight="1">
      <c r="A11" s="4"/>
      <c r="B11" s="4"/>
      <c r="C11" s="4"/>
      <c r="D11" s="4"/>
      <c r="E11" s="4"/>
      <c r="F11" s="4"/>
      <c r="G11" s="4"/>
      <c r="H11" s="4"/>
      <c r="I11" s="18" t="s">
        <v>9</v>
      </c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</row>
    <row r="12" spans="1:26" ht="16.5">
      <c r="A12" s="4"/>
      <c r="B12" s="4"/>
      <c r="C12" s="4"/>
      <c r="D12" s="4"/>
      <c r="E12" s="4"/>
      <c r="F12" s="4"/>
      <c r="G12" s="4"/>
      <c r="H12" s="4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20"/>
      <c r="U12" s="20"/>
      <c r="V12" s="20"/>
      <c r="W12" s="20"/>
      <c r="X12" s="20"/>
      <c r="Y12" s="186"/>
      <c r="Z12" s="20"/>
    </row>
    <row r="13" spans="1:26" s="3" customFormat="1" ht="30.75" customHeight="1">
      <c r="A13" s="21" t="s">
        <v>10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 t="s">
        <v>11</v>
      </c>
      <c r="S13" s="22" t="s">
        <v>12</v>
      </c>
      <c r="T13" s="22" t="s">
        <v>13</v>
      </c>
      <c r="U13" s="22"/>
      <c r="V13" s="22"/>
      <c r="W13" s="22"/>
      <c r="X13" s="22"/>
      <c r="Y13" s="187" t="s">
        <v>14</v>
      </c>
      <c r="Z13" s="187"/>
    </row>
    <row r="14" spans="1:26" s="3" customFormat="1" ht="30.75" customHeight="1">
      <c r="A14" s="21" t="s">
        <v>15</v>
      </c>
      <c r="B14" s="21"/>
      <c r="C14" s="21"/>
      <c r="D14" s="21" t="s">
        <v>16</v>
      </c>
      <c r="E14" s="21"/>
      <c r="F14" s="21" t="s">
        <v>17</v>
      </c>
      <c r="G14" s="21"/>
      <c r="H14" s="23" t="s">
        <v>18</v>
      </c>
      <c r="I14" s="23"/>
      <c r="J14" s="23"/>
      <c r="K14" s="23"/>
      <c r="L14" s="23"/>
      <c r="M14" s="23"/>
      <c r="N14" s="23"/>
      <c r="O14" s="23"/>
      <c r="P14" s="23"/>
      <c r="Q14" s="23"/>
      <c r="R14" s="21"/>
      <c r="S14" s="22"/>
      <c r="T14" s="22"/>
      <c r="U14" s="22"/>
      <c r="V14" s="22"/>
      <c r="W14" s="22"/>
      <c r="X14" s="22"/>
      <c r="Y14" s="187"/>
      <c r="Z14" s="187"/>
    </row>
    <row r="15" spans="1:26" s="3" customFormat="1" ht="30.75" customHeight="1">
      <c r="A15" s="21"/>
      <c r="B15" s="21"/>
      <c r="C15" s="21"/>
      <c r="D15" s="21"/>
      <c r="E15" s="21"/>
      <c r="F15" s="21"/>
      <c r="G15" s="21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1"/>
      <c r="S15" s="22"/>
      <c r="T15" s="22" t="s">
        <v>96</v>
      </c>
      <c r="U15" s="22" t="s">
        <v>23</v>
      </c>
      <c r="V15" s="22" t="s">
        <v>97</v>
      </c>
      <c r="W15" s="22" t="s">
        <v>98</v>
      </c>
      <c r="X15" s="22" t="s">
        <v>99</v>
      </c>
      <c r="Y15" s="187" t="s">
        <v>24</v>
      </c>
      <c r="Z15" s="22" t="s">
        <v>25</v>
      </c>
    </row>
    <row r="16" spans="1:26" s="3" customFormat="1" ht="13.5" customHeight="1">
      <c r="A16" s="21"/>
      <c r="B16" s="21"/>
      <c r="C16" s="21"/>
      <c r="D16" s="24"/>
      <c r="E16" s="24"/>
      <c r="F16" s="24"/>
      <c r="G16" s="24"/>
      <c r="H16" s="24"/>
      <c r="I16" s="21"/>
      <c r="J16" s="24"/>
      <c r="K16" s="21"/>
      <c r="L16" s="24"/>
      <c r="M16" s="21"/>
      <c r="N16" s="24"/>
      <c r="O16" s="21"/>
      <c r="P16" s="24"/>
      <c r="Q16" s="24"/>
      <c r="R16" s="21">
        <v>25</v>
      </c>
      <c r="S16" s="25">
        <v>26</v>
      </c>
      <c r="T16" s="26">
        <v>28</v>
      </c>
      <c r="U16" s="27">
        <v>29</v>
      </c>
      <c r="V16" s="27">
        <v>30</v>
      </c>
      <c r="W16" s="27">
        <v>31</v>
      </c>
      <c r="X16" s="27">
        <v>32</v>
      </c>
      <c r="Y16" s="188">
        <v>33</v>
      </c>
      <c r="Z16" s="26">
        <v>34</v>
      </c>
    </row>
    <row r="17" spans="1:26" s="117" customFormat="1" ht="25.5" customHeight="1">
      <c r="A17" s="111">
        <v>6</v>
      </c>
      <c r="B17" s="111">
        <v>1</v>
      </c>
      <c r="C17" s="111">
        <v>9</v>
      </c>
      <c r="D17" s="111">
        <v>0</v>
      </c>
      <c r="E17" s="111">
        <v>0</v>
      </c>
      <c r="F17" s="111">
        <v>0</v>
      </c>
      <c r="G17" s="111">
        <v>0</v>
      </c>
      <c r="H17" s="111">
        <v>0</v>
      </c>
      <c r="I17" s="111">
        <v>0</v>
      </c>
      <c r="J17" s="111">
        <v>0</v>
      </c>
      <c r="K17" s="111">
        <v>0</v>
      </c>
      <c r="L17" s="111">
        <v>0</v>
      </c>
      <c r="M17" s="111">
        <v>0</v>
      </c>
      <c r="N17" s="111">
        <v>0</v>
      </c>
      <c r="O17" s="111">
        <v>0</v>
      </c>
      <c r="P17" s="111">
        <v>0</v>
      </c>
      <c r="Q17" s="111">
        <v>0</v>
      </c>
      <c r="R17" s="112" t="s">
        <v>26</v>
      </c>
      <c r="S17" s="113" t="s">
        <v>27</v>
      </c>
      <c r="T17" s="114">
        <f>T22+T52+T87</f>
        <v>14657.509000000002</v>
      </c>
      <c r="U17" s="114">
        <f>U22+U52+U87</f>
        <v>14397.989000000001</v>
      </c>
      <c r="V17" s="114">
        <f>V22+V52+V87</f>
        <v>12397.989000000001</v>
      </c>
      <c r="W17" s="114">
        <f>W22+W52+W87</f>
        <v>12397.989000000001</v>
      </c>
      <c r="X17" s="114">
        <f>X22+X52+X87</f>
        <v>12397.989000000001</v>
      </c>
      <c r="Y17" s="115">
        <f>Y22+Y52+Y87</f>
        <v>66249.46500000001</v>
      </c>
      <c r="Z17" s="116">
        <v>2028</v>
      </c>
    </row>
    <row r="18" spans="1:26" s="3" customFormat="1" ht="29.25">
      <c r="A18" s="21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7" t="s">
        <v>100</v>
      </c>
      <c r="S18" s="34" t="s">
        <v>29</v>
      </c>
      <c r="T18" s="35"/>
      <c r="U18" s="35"/>
      <c r="V18" s="35"/>
      <c r="W18" s="35"/>
      <c r="X18" s="35"/>
      <c r="Y18" s="118"/>
      <c r="Z18" s="36"/>
    </row>
    <row r="19" spans="1:26" s="3" customFormat="1" ht="42.75" customHeight="1">
      <c r="A19" s="21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49" t="s">
        <v>101</v>
      </c>
      <c r="S19" s="47" t="s">
        <v>27</v>
      </c>
      <c r="T19" s="48">
        <f>T37</f>
        <v>218.2</v>
      </c>
      <c r="U19" s="48">
        <f>U37</f>
        <v>178.1</v>
      </c>
      <c r="V19" s="48">
        <f>V37</f>
        <v>178.1</v>
      </c>
      <c r="W19" s="48">
        <f>W37</f>
        <v>178.1</v>
      </c>
      <c r="X19" s="48">
        <f>X37</f>
        <v>178.1</v>
      </c>
      <c r="Y19" s="119">
        <f>Y37</f>
        <v>930.5999999999999</v>
      </c>
      <c r="Z19" s="36">
        <v>2028</v>
      </c>
    </row>
    <row r="20" spans="1:26" s="3" customFormat="1" ht="30" customHeight="1">
      <c r="A20" s="21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40"/>
      <c r="R20" s="37" t="s">
        <v>102</v>
      </c>
      <c r="S20" s="34" t="s">
        <v>29</v>
      </c>
      <c r="T20" s="38"/>
      <c r="U20" s="38"/>
      <c r="V20" s="38"/>
      <c r="W20" s="38"/>
      <c r="X20" s="38"/>
      <c r="Y20" s="120"/>
      <c r="Z20" s="36"/>
    </row>
    <row r="21" spans="1:26" s="3" customFormat="1" ht="27.75" customHeight="1">
      <c r="A21" s="21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40"/>
      <c r="R21" s="49" t="s">
        <v>103</v>
      </c>
      <c r="S21" s="47" t="s">
        <v>27</v>
      </c>
      <c r="T21" s="48">
        <f>T63</f>
        <v>790.8</v>
      </c>
      <c r="U21" s="48">
        <f>T65</f>
        <v>790.8</v>
      </c>
      <c r="V21" s="48">
        <f>V63</f>
        <v>790.8</v>
      </c>
      <c r="W21" s="48">
        <f>W63</f>
        <v>790.8</v>
      </c>
      <c r="X21" s="48">
        <f>X63</f>
        <v>790.8</v>
      </c>
      <c r="Y21" s="119">
        <f>Y63</f>
        <v>3954</v>
      </c>
      <c r="Z21" s="36">
        <v>2028</v>
      </c>
    </row>
    <row r="22" spans="1:26" s="125" customFormat="1" ht="29.25">
      <c r="A22" s="121">
        <v>6</v>
      </c>
      <c r="B22" s="121">
        <v>1</v>
      </c>
      <c r="C22" s="121">
        <v>9</v>
      </c>
      <c r="D22" s="121">
        <v>0</v>
      </c>
      <c r="E22" s="121">
        <v>1</v>
      </c>
      <c r="F22" s="121">
        <v>1</v>
      </c>
      <c r="G22" s="121">
        <v>3</v>
      </c>
      <c r="H22" s="121">
        <v>0</v>
      </c>
      <c r="I22" s="121">
        <v>0</v>
      </c>
      <c r="J22" s="121">
        <v>0</v>
      </c>
      <c r="K22" s="121">
        <v>0</v>
      </c>
      <c r="L22" s="121">
        <v>0</v>
      </c>
      <c r="M22" s="121">
        <v>0</v>
      </c>
      <c r="N22" s="121">
        <v>0</v>
      </c>
      <c r="O22" s="121">
        <v>0</v>
      </c>
      <c r="P22" s="121">
        <v>0</v>
      </c>
      <c r="Q22" s="121">
        <v>0</v>
      </c>
      <c r="R22" s="122" t="s">
        <v>104</v>
      </c>
      <c r="S22" s="123" t="s">
        <v>27</v>
      </c>
      <c r="T22" s="124">
        <f>T23+T35+T48</f>
        <v>244.09</v>
      </c>
      <c r="U22" s="124">
        <f>U23+U35+U48</f>
        <v>244.09</v>
      </c>
      <c r="V22" s="124">
        <f>V23+V35+V48</f>
        <v>244.09</v>
      </c>
      <c r="W22" s="124">
        <f>W23+W35+W48</f>
        <v>244.09</v>
      </c>
      <c r="X22" s="124">
        <f>X23+X35+X48</f>
        <v>244.09</v>
      </c>
      <c r="Y22" s="115">
        <f>Y23+Y35+Y48</f>
        <v>1220.45</v>
      </c>
      <c r="Z22" s="116">
        <v>2028</v>
      </c>
    </row>
    <row r="23" spans="1:26" s="130" customFormat="1" ht="30.75" customHeight="1">
      <c r="A23" s="126"/>
      <c r="B23" s="126"/>
      <c r="C23" s="126"/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7" t="s">
        <v>105</v>
      </c>
      <c r="S23" s="128" t="s">
        <v>27</v>
      </c>
      <c r="T23" s="129">
        <f>T26+T28+T31+T33</f>
        <v>209.59</v>
      </c>
      <c r="U23" s="129">
        <f>U26+U28+U31+U33</f>
        <v>209.59</v>
      </c>
      <c r="V23" s="129">
        <f>V26+V28+V31+V33</f>
        <v>209.59</v>
      </c>
      <c r="W23" s="129">
        <f>W26+W28+W31+W33</f>
        <v>209.59</v>
      </c>
      <c r="X23" s="129">
        <f>X26+X28+X31+X33</f>
        <v>209.59</v>
      </c>
      <c r="Y23" s="119">
        <f aca="true" t="shared" si="0" ref="Y23:Y24">SUM(T23:X23)</f>
        <v>1047.95</v>
      </c>
      <c r="Z23" s="36">
        <v>2028</v>
      </c>
    </row>
    <row r="24" spans="1:26" s="3" customFormat="1" ht="45.75" customHeight="1">
      <c r="A24" s="21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53" t="s">
        <v>163</v>
      </c>
      <c r="S24" s="36" t="s">
        <v>107</v>
      </c>
      <c r="T24" s="189">
        <f>T27+T29</f>
        <v>2</v>
      </c>
      <c r="U24" s="189">
        <f>U27+U29</f>
        <v>2</v>
      </c>
      <c r="V24" s="189">
        <f>V27+V29</f>
        <v>2</v>
      </c>
      <c r="W24" s="189">
        <f>W27+W29</f>
        <v>2</v>
      </c>
      <c r="X24" s="189">
        <f>X27+X29</f>
        <v>2</v>
      </c>
      <c r="Y24" s="120">
        <f t="shared" si="0"/>
        <v>10</v>
      </c>
      <c r="Z24" s="36">
        <v>2028</v>
      </c>
    </row>
    <row r="25" spans="1:26" s="3" customFormat="1" ht="35.25" customHeight="1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37" t="s">
        <v>164</v>
      </c>
      <c r="S25" s="36" t="s">
        <v>44</v>
      </c>
      <c r="T25" s="38">
        <v>1</v>
      </c>
      <c r="U25" s="56">
        <v>1</v>
      </c>
      <c r="V25" s="56">
        <v>1</v>
      </c>
      <c r="W25" s="56">
        <v>1</v>
      </c>
      <c r="X25" s="38">
        <v>1</v>
      </c>
      <c r="Y25" s="120">
        <v>1</v>
      </c>
      <c r="Z25" s="36">
        <v>2028</v>
      </c>
    </row>
    <row r="26" spans="1:26" s="3" customFormat="1" ht="33.75" customHeight="1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37" t="s">
        <v>165</v>
      </c>
      <c r="S26" s="47" t="s">
        <v>27</v>
      </c>
      <c r="T26" s="58">
        <v>0</v>
      </c>
      <c r="U26" s="52">
        <v>0</v>
      </c>
      <c r="V26" s="52">
        <v>0</v>
      </c>
      <c r="W26" s="52">
        <v>0</v>
      </c>
      <c r="X26" s="52">
        <v>0</v>
      </c>
      <c r="Y26" s="134">
        <f aca="true" t="shared" si="1" ref="Y26:Y29">SUM(T26:X26)</f>
        <v>0</v>
      </c>
      <c r="Z26" s="36">
        <v>2028</v>
      </c>
    </row>
    <row r="27" spans="1:26" s="3" customFormat="1" ht="29.25">
      <c r="A27" s="59"/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32"/>
      <c r="R27" s="181" t="s">
        <v>166</v>
      </c>
      <c r="S27" s="36" t="s">
        <v>107</v>
      </c>
      <c r="T27" s="38">
        <v>0</v>
      </c>
      <c r="U27" s="38">
        <v>0</v>
      </c>
      <c r="V27" s="38">
        <v>0</v>
      </c>
      <c r="W27" s="38">
        <v>0</v>
      </c>
      <c r="X27" s="38">
        <v>0</v>
      </c>
      <c r="Y27" s="120">
        <f t="shared" si="1"/>
        <v>0</v>
      </c>
      <c r="Z27" s="36">
        <v>2028</v>
      </c>
    </row>
    <row r="28" spans="1:26" s="3" customFormat="1" ht="45.75" customHeight="1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37" t="s">
        <v>193</v>
      </c>
      <c r="S28" s="47" t="s">
        <v>27</v>
      </c>
      <c r="T28" s="48">
        <v>19.5</v>
      </c>
      <c r="U28" s="48">
        <v>19.5</v>
      </c>
      <c r="V28" s="48">
        <v>19.5</v>
      </c>
      <c r="W28" s="48">
        <v>19.5</v>
      </c>
      <c r="X28" s="48">
        <v>19.5</v>
      </c>
      <c r="Y28" s="119">
        <f t="shared" si="1"/>
        <v>97.5</v>
      </c>
      <c r="Z28" s="36">
        <v>2028</v>
      </c>
    </row>
    <row r="29" spans="1:26" s="3" customFormat="1" ht="29.25">
      <c r="A29" s="21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7" t="s">
        <v>110</v>
      </c>
      <c r="S29" s="132" t="s">
        <v>107</v>
      </c>
      <c r="T29" s="38">
        <v>2</v>
      </c>
      <c r="U29" s="38">
        <v>2</v>
      </c>
      <c r="V29" s="38">
        <v>2</v>
      </c>
      <c r="W29" s="38">
        <v>2</v>
      </c>
      <c r="X29" s="38">
        <v>2</v>
      </c>
      <c r="Y29" s="120">
        <f t="shared" si="1"/>
        <v>10</v>
      </c>
      <c r="Z29" s="36">
        <v>2028</v>
      </c>
    </row>
    <row r="30" spans="1:26" s="201" customFormat="1" ht="29.25" customHeight="1">
      <c r="A30" s="196"/>
      <c r="B30" s="196"/>
      <c r="C30" s="196"/>
      <c r="D30" s="196"/>
      <c r="E30" s="196"/>
      <c r="F30" s="196"/>
      <c r="G30" s="196"/>
      <c r="H30" s="196"/>
      <c r="I30" s="196"/>
      <c r="J30" s="196"/>
      <c r="K30" s="196"/>
      <c r="L30" s="196"/>
      <c r="M30" s="196"/>
      <c r="N30" s="196"/>
      <c r="O30" s="196"/>
      <c r="P30" s="196"/>
      <c r="Q30" s="196"/>
      <c r="R30" s="197" t="s">
        <v>194</v>
      </c>
      <c r="S30" s="198" t="s">
        <v>44</v>
      </c>
      <c r="T30" s="199">
        <v>1</v>
      </c>
      <c r="U30" s="200">
        <v>1</v>
      </c>
      <c r="V30" s="200">
        <v>1</v>
      </c>
      <c r="W30" s="200">
        <v>1</v>
      </c>
      <c r="X30" s="199">
        <v>1</v>
      </c>
      <c r="Y30" s="120">
        <v>1</v>
      </c>
      <c r="Z30" s="198">
        <v>2028</v>
      </c>
    </row>
    <row r="31" spans="1:26" s="3" customFormat="1" ht="36" customHeight="1">
      <c r="A31" s="59"/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21"/>
      <c r="R31" s="71" t="s">
        <v>168</v>
      </c>
      <c r="S31" s="50" t="s">
        <v>27</v>
      </c>
      <c r="T31" s="68">
        <v>78.8</v>
      </c>
      <c r="U31" s="68">
        <v>78.8</v>
      </c>
      <c r="V31" s="68">
        <v>78.8</v>
      </c>
      <c r="W31" s="68">
        <v>78.8</v>
      </c>
      <c r="X31" s="68">
        <v>78.8</v>
      </c>
      <c r="Y31" s="133">
        <v>78.8</v>
      </c>
      <c r="Z31" s="36">
        <v>2028</v>
      </c>
    </row>
    <row r="32" spans="1:26" s="3" customFormat="1" ht="29.25">
      <c r="A32" s="66"/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70"/>
      <c r="R32" s="37" t="s">
        <v>169</v>
      </c>
      <c r="S32" s="36" t="s">
        <v>36</v>
      </c>
      <c r="T32" s="38">
        <v>100</v>
      </c>
      <c r="U32" s="38">
        <v>100</v>
      </c>
      <c r="V32" s="38">
        <v>100</v>
      </c>
      <c r="W32" s="38">
        <v>100</v>
      </c>
      <c r="X32" s="38">
        <v>100</v>
      </c>
      <c r="Y32" s="120">
        <v>100</v>
      </c>
      <c r="Z32" s="36">
        <v>2028</v>
      </c>
    </row>
    <row r="33" spans="1:26" s="3" customFormat="1" ht="27.75" customHeight="1">
      <c r="A33" s="66"/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21"/>
      <c r="R33" s="71" t="s">
        <v>170</v>
      </c>
      <c r="S33" s="50" t="s">
        <v>27</v>
      </c>
      <c r="T33" s="68">
        <v>111.29</v>
      </c>
      <c r="U33" s="68">
        <v>111.29</v>
      </c>
      <c r="V33" s="68">
        <v>111.29</v>
      </c>
      <c r="W33" s="68">
        <v>111.29</v>
      </c>
      <c r="X33" s="68">
        <v>111.29</v>
      </c>
      <c r="Y33" s="134">
        <f>SUM(T33:X33)</f>
        <v>556.45</v>
      </c>
      <c r="Z33" s="36">
        <v>2028</v>
      </c>
    </row>
    <row r="34" spans="1:26" s="3" customFormat="1" ht="23.25" customHeight="1">
      <c r="A34" s="66"/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70"/>
      <c r="R34" s="37" t="s">
        <v>171</v>
      </c>
      <c r="S34" s="36" t="s">
        <v>36</v>
      </c>
      <c r="T34" s="38">
        <v>100</v>
      </c>
      <c r="U34" s="38">
        <v>100</v>
      </c>
      <c r="V34" s="38">
        <v>100</v>
      </c>
      <c r="W34" s="38">
        <v>100</v>
      </c>
      <c r="X34" s="38">
        <v>100</v>
      </c>
      <c r="Y34" s="120">
        <v>100</v>
      </c>
      <c r="Z34" s="36">
        <v>2028</v>
      </c>
    </row>
    <row r="35" spans="1:26" s="130" customFormat="1" ht="53.25" customHeight="1">
      <c r="A35" s="126"/>
      <c r="B35" s="126"/>
      <c r="C35" s="126"/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35" t="s">
        <v>172</v>
      </c>
      <c r="S35" s="136" t="s">
        <v>27</v>
      </c>
      <c r="T35" s="129">
        <f>T40</f>
        <v>34.5</v>
      </c>
      <c r="U35" s="129">
        <f>U40</f>
        <v>34.5</v>
      </c>
      <c r="V35" s="129">
        <f>V40</f>
        <v>34.5</v>
      </c>
      <c r="W35" s="129">
        <f>W40</f>
        <v>34.5</v>
      </c>
      <c r="X35" s="129">
        <f>X40</f>
        <v>34.5</v>
      </c>
      <c r="Y35" s="119">
        <f>Y40</f>
        <v>172.5</v>
      </c>
      <c r="Z35" s="36">
        <v>2028</v>
      </c>
    </row>
    <row r="36" spans="1:26" s="3" customFormat="1" ht="23.25" customHeight="1">
      <c r="A36" s="78"/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79"/>
      <c r="O36" s="79"/>
      <c r="P36" s="79"/>
      <c r="Q36" s="79"/>
      <c r="R36" s="37" t="s">
        <v>116</v>
      </c>
      <c r="S36" s="132" t="s">
        <v>107</v>
      </c>
      <c r="T36" s="38">
        <v>4</v>
      </c>
      <c r="U36" s="38">
        <v>1</v>
      </c>
      <c r="V36" s="38">
        <v>1</v>
      </c>
      <c r="W36" s="38">
        <v>1</v>
      </c>
      <c r="X36" s="38">
        <v>1</v>
      </c>
      <c r="Y36" s="120">
        <v>1</v>
      </c>
      <c r="Z36" s="36">
        <v>2028</v>
      </c>
    </row>
    <row r="37" spans="1:26" s="3" customFormat="1" ht="29.25">
      <c r="A37" s="78"/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79"/>
      <c r="O37" s="79"/>
      <c r="P37" s="79"/>
      <c r="Q37" s="79"/>
      <c r="R37" s="37" t="s">
        <v>195</v>
      </c>
      <c r="S37" s="47" t="s">
        <v>27</v>
      </c>
      <c r="T37" s="48">
        <v>218.2</v>
      </c>
      <c r="U37" s="48">
        <v>178.1</v>
      </c>
      <c r="V37" s="48">
        <v>178.1</v>
      </c>
      <c r="W37" s="48">
        <v>178.1</v>
      </c>
      <c r="X37" s="48">
        <v>178.1</v>
      </c>
      <c r="Y37" s="119">
        <f>SUM(T37:X37)</f>
        <v>930.5999999999999</v>
      </c>
      <c r="Z37" s="36">
        <v>2028</v>
      </c>
    </row>
    <row r="38" spans="1:26" s="3" customFormat="1" ht="29.25">
      <c r="A38" s="78"/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79"/>
      <c r="O38" s="79"/>
      <c r="P38" s="79"/>
      <c r="Q38" s="79"/>
      <c r="R38" s="37" t="s">
        <v>120</v>
      </c>
      <c r="S38" s="36" t="s">
        <v>44</v>
      </c>
      <c r="T38" s="38">
        <v>0</v>
      </c>
      <c r="U38" s="56">
        <v>0</v>
      </c>
      <c r="V38" s="56">
        <v>0</v>
      </c>
      <c r="W38" s="56">
        <v>0</v>
      </c>
      <c r="X38" s="38">
        <v>0</v>
      </c>
      <c r="Y38" s="120">
        <v>0</v>
      </c>
      <c r="Z38" s="36">
        <v>2028</v>
      </c>
    </row>
    <row r="39" spans="1:26" s="3" customFormat="1" ht="16.5">
      <c r="A39" s="78"/>
      <c r="B39" s="64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79"/>
      <c r="O39" s="79"/>
      <c r="P39" s="79"/>
      <c r="Q39" s="79"/>
      <c r="R39" s="71" t="s">
        <v>173</v>
      </c>
      <c r="S39" s="36" t="s">
        <v>107</v>
      </c>
      <c r="T39" s="38">
        <v>0</v>
      </c>
      <c r="U39" s="38">
        <v>0</v>
      </c>
      <c r="V39" s="38">
        <v>0</v>
      </c>
      <c r="W39" s="38">
        <v>0</v>
      </c>
      <c r="X39" s="38">
        <v>0</v>
      </c>
      <c r="Y39" s="120">
        <v>0</v>
      </c>
      <c r="Z39" s="36">
        <v>2028</v>
      </c>
    </row>
    <row r="40" spans="1:26" s="3" customFormat="1" ht="30.75" customHeight="1">
      <c r="A40" s="21">
        <v>6</v>
      </c>
      <c r="B40" s="21">
        <v>1</v>
      </c>
      <c r="C40" s="21">
        <v>9</v>
      </c>
      <c r="D40" s="21">
        <v>0</v>
      </c>
      <c r="E40" s="21">
        <v>1</v>
      </c>
      <c r="F40" s="21">
        <v>1</v>
      </c>
      <c r="G40" s="21">
        <v>3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  <c r="P40" s="21">
        <v>0</v>
      </c>
      <c r="Q40" s="21">
        <v>0</v>
      </c>
      <c r="R40" s="80" t="s">
        <v>118</v>
      </c>
      <c r="S40" s="47" t="s">
        <v>27</v>
      </c>
      <c r="T40" s="58">
        <v>34.5</v>
      </c>
      <c r="U40" s="58">
        <v>34.5</v>
      </c>
      <c r="V40" s="58">
        <v>34.5</v>
      </c>
      <c r="W40" s="58">
        <v>34.5</v>
      </c>
      <c r="X40" s="58">
        <v>34.5</v>
      </c>
      <c r="Y40" s="134">
        <f>SUM(T40:X40)</f>
        <v>172.5</v>
      </c>
      <c r="Z40" s="36">
        <v>2028</v>
      </c>
    </row>
    <row r="41" spans="1:26" s="3" customFormat="1" ht="16.5">
      <c r="A41" s="78"/>
      <c r="B41" s="78"/>
      <c r="C41" s="78"/>
      <c r="D41" s="62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71" t="s">
        <v>174</v>
      </c>
      <c r="S41" s="36" t="s">
        <v>107</v>
      </c>
      <c r="T41" s="38">
        <v>3</v>
      </c>
      <c r="U41" s="38">
        <v>3</v>
      </c>
      <c r="V41" s="38">
        <v>3</v>
      </c>
      <c r="W41" s="38">
        <v>3</v>
      </c>
      <c r="X41" s="38">
        <v>3</v>
      </c>
      <c r="Y41" s="120">
        <v>3</v>
      </c>
      <c r="Z41" s="36">
        <v>2028</v>
      </c>
    </row>
    <row r="42" spans="1:26" s="3" customFormat="1" ht="29.25">
      <c r="A42" s="78"/>
      <c r="B42" s="78"/>
      <c r="C42" s="78"/>
      <c r="D42" s="62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71" t="s">
        <v>121</v>
      </c>
      <c r="S42" s="36" t="s">
        <v>44</v>
      </c>
      <c r="T42" s="38">
        <v>1</v>
      </c>
      <c r="U42" s="56">
        <v>1</v>
      </c>
      <c r="V42" s="56">
        <v>1</v>
      </c>
      <c r="W42" s="56">
        <v>1</v>
      </c>
      <c r="X42" s="38">
        <v>1</v>
      </c>
      <c r="Y42" s="120">
        <v>1</v>
      </c>
      <c r="Z42" s="36">
        <v>2028</v>
      </c>
    </row>
    <row r="43" spans="1:26" s="3" customFormat="1" ht="16.5">
      <c r="A43" s="78"/>
      <c r="B43" s="78"/>
      <c r="C43" s="78"/>
      <c r="D43" s="62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71" t="s">
        <v>122</v>
      </c>
      <c r="S43" s="132" t="s">
        <v>107</v>
      </c>
      <c r="T43" s="56">
        <v>4</v>
      </c>
      <c r="U43" s="56">
        <v>4</v>
      </c>
      <c r="V43" s="56">
        <v>4</v>
      </c>
      <c r="W43" s="56">
        <v>4</v>
      </c>
      <c r="X43" s="56">
        <v>4</v>
      </c>
      <c r="Y43" s="120">
        <v>4</v>
      </c>
      <c r="Z43" s="36">
        <v>2028</v>
      </c>
    </row>
    <row r="44" spans="1:26" s="201" customFormat="1" ht="32.25" customHeight="1">
      <c r="A44" s="196"/>
      <c r="B44" s="196"/>
      <c r="C44" s="196"/>
      <c r="D44" s="196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6"/>
      <c r="P44" s="196"/>
      <c r="Q44" s="202"/>
      <c r="R44" s="203" t="s">
        <v>196</v>
      </c>
      <c r="S44" s="198" t="s">
        <v>44</v>
      </c>
      <c r="T44" s="199">
        <v>1</v>
      </c>
      <c r="U44" s="200">
        <v>1</v>
      </c>
      <c r="V44" s="200">
        <v>1</v>
      </c>
      <c r="W44" s="200">
        <v>1</v>
      </c>
      <c r="X44" s="199">
        <v>1</v>
      </c>
      <c r="Y44" s="120">
        <v>1</v>
      </c>
      <c r="Z44" s="198">
        <v>2028</v>
      </c>
    </row>
    <row r="45" spans="1:26" s="201" customFormat="1" ht="29.25" customHeight="1">
      <c r="A45" s="196"/>
      <c r="B45" s="196"/>
      <c r="C45" s="196"/>
      <c r="D45" s="196"/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6"/>
      <c r="P45" s="196"/>
      <c r="Q45" s="202"/>
      <c r="R45" s="203" t="s">
        <v>197</v>
      </c>
      <c r="S45" s="198" t="s">
        <v>107</v>
      </c>
      <c r="T45" s="200">
        <v>1</v>
      </c>
      <c r="U45" s="200">
        <v>0</v>
      </c>
      <c r="V45" s="200">
        <v>0</v>
      </c>
      <c r="W45" s="200">
        <v>0</v>
      </c>
      <c r="X45" s="200">
        <v>0</v>
      </c>
      <c r="Y45" s="120">
        <f>SUM(T45:X45)</f>
        <v>1</v>
      </c>
      <c r="Z45" s="198">
        <v>2028</v>
      </c>
    </row>
    <row r="46" spans="1:26" s="3" customFormat="1" ht="29.25" customHeight="1">
      <c r="A46" s="59"/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71" t="s">
        <v>198</v>
      </c>
      <c r="S46" s="36" t="s">
        <v>44</v>
      </c>
      <c r="T46" s="56">
        <v>1</v>
      </c>
      <c r="U46" s="56">
        <v>1</v>
      </c>
      <c r="V46" s="56">
        <v>1</v>
      </c>
      <c r="W46" s="56">
        <v>1</v>
      </c>
      <c r="X46" s="56">
        <v>1</v>
      </c>
      <c r="Y46" s="137">
        <v>1</v>
      </c>
      <c r="Z46" s="36">
        <v>2028</v>
      </c>
    </row>
    <row r="47" spans="1:26" s="3" customFormat="1" ht="27.75" customHeight="1">
      <c r="A47" s="59"/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71" t="s">
        <v>175</v>
      </c>
      <c r="S47" s="132" t="s">
        <v>107</v>
      </c>
      <c r="T47" s="56">
        <v>1</v>
      </c>
      <c r="U47" s="56">
        <v>0</v>
      </c>
      <c r="V47" s="56">
        <v>0</v>
      </c>
      <c r="W47" s="56">
        <v>0</v>
      </c>
      <c r="X47" s="56">
        <v>0</v>
      </c>
      <c r="Y47" s="190">
        <f>SUM(T47:X47)</f>
        <v>1</v>
      </c>
      <c r="Z47" s="36">
        <v>2028</v>
      </c>
    </row>
    <row r="48" spans="1:26" s="130" customFormat="1" ht="42.75">
      <c r="A48" s="126"/>
      <c r="B48" s="126"/>
      <c r="C48" s="126"/>
      <c r="D48" s="126"/>
      <c r="E48" s="126"/>
      <c r="F48" s="126"/>
      <c r="G48" s="126"/>
      <c r="H48" s="126"/>
      <c r="I48" s="126"/>
      <c r="J48" s="126"/>
      <c r="K48" s="126"/>
      <c r="L48" s="126"/>
      <c r="M48" s="126"/>
      <c r="N48" s="126"/>
      <c r="O48" s="126"/>
      <c r="P48" s="126"/>
      <c r="Q48" s="126"/>
      <c r="R48" s="138" t="s">
        <v>124</v>
      </c>
      <c r="S48" s="136" t="s">
        <v>125</v>
      </c>
      <c r="T48" s="129">
        <v>0</v>
      </c>
      <c r="U48" s="129">
        <v>0</v>
      </c>
      <c r="V48" s="129">
        <v>0</v>
      </c>
      <c r="W48" s="129">
        <v>0</v>
      </c>
      <c r="X48" s="129">
        <v>0</v>
      </c>
      <c r="Y48" s="119">
        <v>0</v>
      </c>
      <c r="Z48" s="36">
        <v>2028</v>
      </c>
    </row>
    <row r="49" spans="1:26" s="3" customFormat="1" ht="29.25">
      <c r="A49" s="139"/>
      <c r="B49" s="139"/>
      <c r="C49" s="140"/>
      <c r="D49" s="140"/>
      <c r="E49" s="140"/>
      <c r="F49" s="140"/>
      <c r="G49" s="140"/>
      <c r="H49" s="140"/>
      <c r="I49" s="140"/>
      <c r="J49" s="139"/>
      <c r="K49" s="139"/>
      <c r="L49" s="139"/>
      <c r="M49" s="139"/>
      <c r="N49" s="139"/>
      <c r="O49" s="139"/>
      <c r="P49" s="139"/>
      <c r="Q49" s="141"/>
      <c r="R49" s="142" t="s">
        <v>126</v>
      </c>
      <c r="S49" s="143" t="s">
        <v>107</v>
      </c>
      <c r="T49" s="143">
        <v>2</v>
      </c>
      <c r="U49" s="143">
        <v>2</v>
      </c>
      <c r="V49" s="143">
        <v>2</v>
      </c>
      <c r="W49" s="143">
        <v>2</v>
      </c>
      <c r="X49" s="143">
        <v>2</v>
      </c>
      <c r="Y49" s="144">
        <v>2</v>
      </c>
      <c r="Z49" s="36">
        <v>2028</v>
      </c>
    </row>
    <row r="50" spans="1:26" s="3" customFormat="1" ht="29.25" customHeight="1">
      <c r="A50" s="139"/>
      <c r="B50" s="139"/>
      <c r="C50" s="140"/>
      <c r="D50" s="140"/>
      <c r="E50" s="140"/>
      <c r="F50" s="140"/>
      <c r="G50" s="140"/>
      <c r="H50" s="140"/>
      <c r="I50" s="140"/>
      <c r="J50" s="139"/>
      <c r="K50" s="139"/>
      <c r="L50" s="139"/>
      <c r="M50" s="139"/>
      <c r="N50" s="139"/>
      <c r="O50" s="139"/>
      <c r="P50" s="139"/>
      <c r="Q50" s="141"/>
      <c r="R50" s="142" t="s">
        <v>127</v>
      </c>
      <c r="S50" s="132" t="s">
        <v>128</v>
      </c>
      <c r="T50" s="132">
        <v>1</v>
      </c>
      <c r="U50" s="132">
        <v>1</v>
      </c>
      <c r="V50" s="132">
        <v>1</v>
      </c>
      <c r="W50" s="132">
        <v>1</v>
      </c>
      <c r="X50" s="132">
        <v>1</v>
      </c>
      <c r="Y50" s="109">
        <v>1</v>
      </c>
      <c r="Z50" s="36">
        <v>2028</v>
      </c>
    </row>
    <row r="51" spans="1:26" s="3" customFormat="1" ht="33.75" customHeight="1">
      <c r="A51" s="139"/>
      <c r="B51" s="139"/>
      <c r="C51" s="140"/>
      <c r="D51" s="140"/>
      <c r="E51" s="140"/>
      <c r="F51" s="140"/>
      <c r="G51" s="140"/>
      <c r="H51" s="140"/>
      <c r="I51" s="140"/>
      <c r="J51" s="139"/>
      <c r="K51" s="139"/>
      <c r="L51" s="139"/>
      <c r="M51" s="139"/>
      <c r="N51" s="139"/>
      <c r="O51" s="139"/>
      <c r="P51" s="139"/>
      <c r="Q51" s="141"/>
      <c r="R51" s="145" t="s">
        <v>129</v>
      </c>
      <c r="S51" s="132" t="s">
        <v>128</v>
      </c>
      <c r="T51" s="132">
        <v>1</v>
      </c>
      <c r="U51" s="132">
        <v>1</v>
      </c>
      <c r="V51" s="132">
        <v>1</v>
      </c>
      <c r="W51" s="132">
        <v>1</v>
      </c>
      <c r="X51" s="132">
        <v>1</v>
      </c>
      <c r="Y51" s="109">
        <v>1</v>
      </c>
      <c r="Z51" s="36">
        <v>2028</v>
      </c>
    </row>
    <row r="52" spans="1:26" s="148" customFormat="1" ht="31.5" customHeight="1">
      <c r="A52" s="146"/>
      <c r="B52" s="146"/>
      <c r="C52" s="146"/>
      <c r="D52" s="146"/>
      <c r="E52" s="146"/>
      <c r="F52" s="146"/>
      <c r="G52" s="146"/>
      <c r="H52" s="146"/>
      <c r="I52" s="146"/>
      <c r="J52" s="146"/>
      <c r="K52" s="146"/>
      <c r="L52" s="146"/>
      <c r="M52" s="146"/>
      <c r="N52" s="146"/>
      <c r="O52" s="146"/>
      <c r="P52" s="146"/>
      <c r="Q52" s="146"/>
      <c r="R52" s="122" t="s">
        <v>130</v>
      </c>
      <c r="S52" s="147" t="s">
        <v>27</v>
      </c>
      <c r="T52" s="124">
        <f>T53+T61+T72+T82</f>
        <v>2744.52</v>
      </c>
      <c r="U52" s="124">
        <f>U53+U61+U72+U82</f>
        <v>2540</v>
      </c>
      <c r="V52" s="124">
        <f>V53+V61+V72+V82</f>
        <v>540</v>
      </c>
      <c r="W52" s="124">
        <f>W53+W61+W72+W82</f>
        <v>540</v>
      </c>
      <c r="X52" s="124">
        <f>X53+X61+X72+X82</f>
        <v>540</v>
      </c>
      <c r="Y52" s="115">
        <f>Y53+Y61+Y72+Y82</f>
        <v>6904.52</v>
      </c>
      <c r="Z52" s="36">
        <v>2028</v>
      </c>
    </row>
    <row r="53" spans="1:26" s="130" customFormat="1" ht="87" customHeight="1">
      <c r="A53" s="149"/>
      <c r="B53" s="149"/>
      <c r="C53" s="149"/>
      <c r="D53" s="149"/>
      <c r="E53" s="149"/>
      <c r="F53" s="149"/>
      <c r="G53" s="149"/>
      <c r="H53" s="149"/>
      <c r="I53" s="149"/>
      <c r="J53" s="149"/>
      <c r="K53" s="149"/>
      <c r="L53" s="149"/>
      <c r="M53" s="149"/>
      <c r="N53" s="149"/>
      <c r="O53" s="149"/>
      <c r="P53" s="149"/>
      <c r="Q53" s="150"/>
      <c r="R53" s="191" t="s">
        <v>176</v>
      </c>
      <c r="S53" s="128" t="s">
        <v>27</v>
      </c>
      <c r="T53" s="129">
        <f>T59</f>
        <v>540</v>
      </c>
      <c r="U53" s="129">
        <f>U59</f>
        <v>540</v>
      </c>
      <c r="V53" s="129">
        <f>V59</f>
        <v>540</v>
      </c>
      <c r="W53" s="129">
        <f>W59</f>
        <v>540</v>
      </c>
      <c r="X53" s="129">
        <f>X59</f>
        <v>540</v>
      </c>
      <c r="Y53" s="119">
        <f>Y59</f>
        <v>2700</v>
      </c>
      <c r="Z53" s="36">
        <v>2028</v>
      </c>
    </row>
    <row r="54" spans="1:26" s="3" customFormat="1" ht="26.25" customHeight="1">
      <c r="A54" s="66"/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70"/>
      <c r="R54" s="71" t="s">
        <v>177</v>
      </c>
      <c r="S54" s="132" t="s">
        <v>107</v>
      </c>
      <c r="T54" s="38">
        <f>T58</f>
        <v>55</v>
      </c>
      <c r="U54" s="38">
        <f>U58</f>
        <v>55</v>
      </c>
      <c r="V54" s="38">
        <f>V58</f>
        <v>55</v>
      </c>
      <c r="W54" s="38">
        <f>W58</f>
        <v>55</v>
      </c>
      <c r="X54" s="38">
        <f>X58</f>
        <v>55</v>
      </c>
      <c r="Y54" s="120">
        <f>Y58</f>
        <v>275</v>
      </c>
      <c r="Z54" s="36">
        <v>2028</v>
      </c>
    </row>
    <row r="55" spans="1:26" s="3" customFormat="1" ht="45.75" customHeight="1">
      <c r="A55" s="66"/>
      <c r="B55" s="66"/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70"/>
      <c r="R55" s="71" t="s">
        <v>133</v>
      </c>
      <c r="S55" s="36" t="s">
        <v>44</v>
      </c>
      <c r="T55" s="38">
        <v>1</v>
      </c>
      <c r="U55" s="38">
        <v>1</v>
      </c>
      <c r="V55" s="38">
        <v>1</v>
      </c>
      <c r="W55" s="38">
        <v>1</v>
      </c>
      <c r="X55" s="38">
        <v>1</v>
      </c>
      <c r="Y55" s="120">
        <v>1</v>
      </c>
      <c r="Z55" s="36">
        <v>2028</v>
      </c>
    </row>
    <row r="56" spans="1:26" s="3" customFormat="1" ht="35.25" customHeight="1">
      <c r="A56" s="66"/>
      <c r="B56" s="66"/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70"/>
      <c r="R56" s="37" t="s">
        <v>134</v>
      </c>
      <c r="S56" s="132" t="s">
        <v>107</v>
      </c>
      <c r="T56" s="38">
        <v>55</v>
      </c>
      <c r="U56" s="38">
        <v>55</v>
      </c>
      <c r="V56" s="38">
        <v>55</v>
      </c>
      <c r="W56" s="38">
        <v>55</v>
      </c>
      <c r="X56" s="38">
        <v>55</v>
      </c>
      <c r="Y56" s="120">
        <f>SUM(T56:X56)</f>
        <v>275</v>
      </c>
      <c r="Z56" s="36">
        <v>2028</v>
      </c>
    </row>
    <row r="57" spans="1:26" s="205" customFormat="1" ht="75" customHeight="1">
      <c r="A57" s="204"/>
      <c r="B57" s="204"/>
      <c r="C57" s="204"/>
      <c r="D57" s="204"/>
      <c r="E57" s="204"/>
      <c r="F57" s="204"/>
      <c r="G57" s="204"/>
      <c r="H57" s="204"/>
      <c r="I57" s="204"/>
      <c r="J57" s="204"/>
      <c r="K57" s="204"/>
      <c r="L57" s="204"/>
      <c r="M57" s="204"/>
      <c r="N57" s="204"/>
      <c r="O57" s="204"/>
      <c r="P57" s="204"/>
      <c r="Q57" s="202"/>
      <c r="R57" s="203" t="s">
        <v>199</v>
      </c>
      <c r="S57" s="198" t="s">
        <v>44</v>
      </c>
      <c r="T57" s="199">
        <v>1</v>
      </c>
      <c r="U57" s="199">
        <v>1</v>
      </c>
      <c r="V57" s="199">
        <v>1</v>
      </c>
      <c r="W57" s="199">
        <v>1</v>
      </c>
      <c r="X57" s="199">
        <v>1</v>
      </c>
      <c r="Y57" s="120">
        <v>1</v>
      </c>
      <c r="Z57" s="198">
        <v>2028</v>
      </c>
    </row>
    <row r="58" spans="1:26" s="205" customFormat="1" ht="29.25">
      <c r="A58" s="204"/>
      <c r="B58" s="204"/>
      <c r="C58" s="204"/>
      <c r="D58" s="204"/>
      <c r="E58" s="204"/>
      <c r="F58" s="204"/>
      <c r="G58" s="204"/>
      <c r="H58" s="204"/>
      <c r="I58" s="204"/>
      <c r="J58" s="204"/>
      <c r="K58" s="204"/>
      <c r="L58" s="204"/>
      <c r="M58" s="204"/>
      <c r="N58" s="204"/>
      <c r="O58" s="204"/>
      <c r="P58" s="204"/>
      <c r="Q58" s="202"/>
      <c r="R58" s="203" t="s">
        <v>200</v>
      </c>
      <c r="S58" s="198" t="s">
        <v>107</v>
      </c>
      <c r="T58" s="199">
        <v>55</v>
      </c>
      <c r="U58" s="199">
        <v>55</v>
      </c>
      <c r="V58" s="199">
        <v>55</v>
      </c>
      <c r="W58" s="199">
        <v>55</v>
      </c>
      <c r="X58" s="199">
        <v>55</v>
      </c>
      <c r="Y58" s="120">
        <f aca="true" t="shared" si="2" ref="Y58:Y60">SUM(T58:X58)</f>
        <v>275</v>
      </c>
      <c r="Z58" s="198">
        <v>2028</v>
      </c>
    </row>
    <row r="59" spans="1:26" ht="42.75">
      <c r="A59" s="66"/>
      <c r="B59" s="66"/>
      <c r="C59" s="66"/>
      <c r="D59" s="66"/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70"/>
      <c r="R59" s="71" t="s">
        <v>201</v>
      </c>
      <c r="S59" s="50" t="s">
        <v>27</v>
      </c>
      <c r="T59" s="68">
        <v>540</v>
      </c>
      <c r="U59" s="68">
        <v>540</v>
      </c>
      <c r="V59" s="68">
        <v>540</v>
      </c>
      <c r="W59" s="68">
        <v>540</v>
      </c>
      <c r="X59" s="68">
        <v>540</v>
      </c>
      <c r="Y59" s="133">
        <f t="shared" si="2"/>
        <v>2700</v>
      </c>
      <c r="Z59" s="36">
        <v>2028</v>
      </c>
    </row>
    <row r="60" spans="1:26" ht="22.5" customHeight="1">
      <c r="A60" s="66"/>
      <c r="B60" s="66"/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70"/>
      <c r="R60" s="37" t="s">
        <v>178</v>
      </c>
      <c r="S60" s="132" t="s">
        <v>107</v>
      </c>
      <c r="T60" s="38">
        <v>55</v>
      </c>
      <c r="U60" s="38">
        <v>55</v>
      </c>
      <c r="V60" s="38">
        <v>55</v>
      </c>
      <c r="W60" s="38">
        <v>55</v>
      </c>
      <c r="X60" s="38">
        <v>55</v>
      </c>
      <c r="Y60" s="120">
        <f t="shared" si="2"/>
        <v>275</v>
      </c>
      <c r="Z60" s="36">
        <v>2028</v>
      </c>
    </row>
    <row r="61" spans="1:26" s="155" customFormat="1" ht="38.25" customHeight="1">
      <c r="A61" s="152"/>
      <c r="B61" s="152"/>
      <c r="C61" s="152"/>
      <c r="D61" s="152"/>
      <c r="E61" s="152"/>
      <c r="F61" s="152"/>
      <c r="G61" s="152"/>
      <c r="H61" s="152"/>
      <c r="I61" s="152"/>
      <c r="J61" s="152"/>
      <c r="K61" s="152"/>
      <c r="L61" s="152"/>
      <c r="M61" s="152"/>
      <c r="N61" s="152"/>
      <c r="O61" s="152"/>
      <c r="P61" s="152"/>
      <c r="Q61" s="150"/>
      <c r="R61" s="192" t="s">
        <v>179</v>
      </c>
      <c r="S61" s="154" t="s">
        <v>27</v>
      </c>
      <c r="T61" s="129">
        <f>T64</f>
        <v>0</v>
      </c>
      <c r="U61" s="129">
        <f>U64</f>
        <v>0</v>
      </c>
      <c r="V61" s="129">
        <f>V64</f>
        <v>0</v>
      </c>
      <c r="W61" s="129">
        <f>W64</f>
        <v>0</v>
      </c>
      <c r="X61" s="129">
        <f>X64</f>
        <v>0</v>
      </c>
      <c r="Y61" s="119">
        <f>Y64</f>
        <v>0</v>
      </c>
      <c r="Z61" s="36">
        <v>2028</v>
      </c>
    </row>
    <row r="62" spans="1:26" ht="29.25">
      <c r="A62" s="66"/>
      <c r="B62" s="66"/>
      <c r="C62" s="66"/>
      <c r="D62" s="66"/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70"/>
      <c r="R62" s="37" t="s">
        <v>180</v>
      </c>
      <c r="S62" s="36" t="s">
        <v>139</v>
      </c>
      <c r="T62" s="38">
        <v>3.017</v>
      </c>
      <c r="U62" s="38">
        <v>3.017</v>
      </c>
      <c r="V62" s="38">
        <v>3.017</v>
      </c>
      <c r="W62" s="38">
        <v>3.017</v>
      </c>
      <c r="X62" s="38">
        <v>3.017</v>
      </c>
      <c r="Y62" s="120">
        <v>3.017</v>
      </c>
      <c r="Z62" s="36">
        <v>2028</v>
      </c>
    </row>
    <row r="63" spans="1:26" s="156" customFormat="1" ht="33.75" customHeight="1">
      <c r="A63" s="66"/>
      <c r="B63" s="66"/>
      <c r="C63" s="66"/>
      <c r="D63" s="66"/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66"/>
      <c r="Q63" s="70"/>
      <c r="R63" s="37" t="s">
        <v>140</v>
      </c>
      <c r="S63" s="50" t="s">
        <v>27</v>
      </c>
      <c r="T63" s="48">
        <f>T65</f>
        <v>790.8</v>
      </c>
      <c r="U63" s="48">
        <f>U65</f>
        <v>790.8</v>
      </c>
      <c r="V63" s="48">
        <f>V65</f>
        <v>790.8</v>
      </c>
      <c r="W63" s="48">
        <f>W65</f>
        <v>790.8</v>
      </c>
      <c r="X63" s="48">
        <f>X65</f>
        <v>790.8</v>
      </c>
      <c r="Y63" s="119">
        <f>Y65</f>
        <v>3954</v>
      </c>
      <c r="Z63" s="36">
        <v>2028</v>
      </c>
    </row>
    <row r="64" spans="1:26" ht="47.25" customHeight="1">
      <c r="A64" s="66"/>
      <c r="B64" s="66"/>
      <c r="C64" s="66"/>
      <c r="D64" s="66"/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70"/>
      <c r="R64" s="71" t="s">
        <v>181</v>
      </c>
      <c r="S64" s="50" t="s">
        <v>27</v>
      </c>
      <c r="T64" s="38">
        <v>0</v>
      </c>
      <c r="U64" s="38">
        <v>0</v>
      </c>
      <c r="V64" s="38">
        <v>0</v>
      </c>
      <c r="W64" s="38">
        <v>0</v>
      </c>
      <c r="X64" s="38">
        <v>0</v>
      </c>
      <c r="Y64" s="120">
        <v>0</v>
      </c>
      <c r="Z64" s="36">
        <v>2028</v>
      </c>
    </row>
    <row r="65" spans="1:26" ht="29.25">
      <c r="A65" s="66"/>
      <c r="B65" s="66"/>
      <c r="C65" s="66"/>
      <c r="D65" s="66"/>
      <c r="E65" s="66"/>
      <c r="F65" s="66"/>
      <c r="G65" s="66"/>
      <c r="H65" s="66"/>
      <c r="I65" s="66"/>
      <c r="J65" s="66"/>
      <c r="K65" s="66"/>
      <c r="L65" s="66"/>
      <c r="M65" s="66"/>
      <c r="N65" s="66"/>
      <c r="O65" s="66"/>
      <c r="P65" s="66"/>
      <c r="Q65" s="70"/>
      <c r="R65" s="37" t="s">
        <v>182</v>
      </c>
      <c r="S65" s="50" t="s">
        <v>27</v>
      </c>
      <c r="T65" s="48">
        <v>790.8</v>
      </c>
      <c r="U65" s="48">
        <v>790.8</v>
      </c>
      <c r="V65" s="48">
        <v>790.8</v>
      </c>
      <c r="W65" s="48">
        <v>790.8</v>
      </c>
      <c r="X65" s="48">
        <v>790.8</v>
      </c>
      <c r="Y65" s="119">
        <f>SUM(T65:X65)</f>
        <v>3954</v>
      </c>
      <c r="Z65" s="36">
        <v>2028</v>
      </c>
    </row>
    <row r="66" spans="1:26" ht="42.75">
      <c r="A66" s="78"/>
      <c r="B66" s="78"/>
      <c r="C66" s="78"/>
      <c r="D66" s="62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71" t="s">
        <v>183</v>
      </c>
      <c r="S66" s="36" t="s">
        <v>44</v>
      </c>
      <c r="T66" s="38">
        <v>1</v>
      </c>
      <c r="U66" s="56">
        <v>1</v>
      </c>
      <c r="V66" s="56">
        <v>1</v>
      </c>
      <c r="W66" s="56">
        <v>1</v>
      </c>
      <c r="X66" s="38">
        <v>1</v>
      </c>
      <c r="Y66" s="120">
        <v>1</v>
      </c>
      <c r="Z66" s="36">
        <v>2028</v>
      </c>
    </row>
    <row r="67" spans="1:26" ht="16.5">
      <c r="A67" s="78"/>
      <c r="B67" s="78"/>
      <c r="C67" s="78"/>
      <c r="D67" s="62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71" t="s">
        <v>122</v>
      </c>
      <c r="S67" s="132" t="s">
        <v>107</v>
      </c>
      <c r="T67" s="56">
        <v>4</v>
      </c>
      <c r="U67" s="56">
        <v>4</v>
      </c>
      <c r="V67" s="56">
        <v>4</v>
      </c>
      <c r="W67" s="56">
        <v>4</v>
      </c>
      <c r="X67" s="56">
        <v>4</v>
      </c>
      <c r="Y67" s="120">
        <v>4</v>
      </c>
      <c r="Z67" s="36">
        <v>2028</v>
      </c>
    </row>
    <row r="68" spans="1:26" s="205" customFormat="1" ht="29.25">
      <c r="A68" s="204"/>
      <c r="B68" s="204"/>
      <c r="C68" s="204"/>
      <c r="D68" s="204"/>
      <c r="E68" s="204"/>
      <c r="F68" s="204"/>
      <c r="G68" s="204"/>
      <c r="H68" s="204"/>
      <c r="I68" s="204"/>
      <c r="J68" s="204"/>
      <c r="K68" s="204"/>
      <c r="L68" s="204"/>
      <c r="M68" s="204"/>
      <c r="N68" s="204"/>
      <c r="O68" s="204"/>
      <c r="P68" s="204"/>
      <c r="Q68" s="206"/>
      <c r="R68" s="203" t="s">
        <v>202</v>
      </c>
      <c r="S68" s="198" t="s">
        <v>44</v>
      </c>
      <c r="T68" s="199">
        <v>1</v>
      </c>
      <c r="U68" s="199">
        <v>1</v>
      </c>
      <c r="V68" s="199">
        <v>1</v>
      </c>
      <c r="W68" s="199">
        <v>1</v>
      </c>
      <c r="X68" s="199">
        <v>1</v>
      </c>
      <c r="Y68" s="120">
        <v>1</v>
      </c>
      <c r="Z68" s="198">
        <v>2028</v>
      </c>
    </row>
    <row r="69" spans="1:26" s="205" customFormat="1" ht="28.5" customHeight="1">
      <c r="A69" s="204"/>
      <c r="B69" s="204"/>
      <c r="C69" s="204"/>
      <c r="D69" s="204"/>
      <c r="E69" s="204"/>
      <c r="F69" s="204"/>
      <c r="G69" s="204"/>
      <c r="H69" s="204"/>
      <c r="I69" s="204"/>
      <c r="J69" s="204"/>
      <c r="K69" s="204"/>
      <c r="L69" s="204"/>
      <c r="M69" s="204"/>
      <c r="N69" s="204"/>
      <c r="O69" s="204"/>
      <c r="P69" s="204"/>
      <c r="Q69" s="206"/>
      <c r="R69" s="207" t="s">
        <v>203</v>
      </c>
      <c r="S69" s="198" t="s">
        <v>107</v>
      </c>
      <c r="T69" s="199">
        <v>2</v>
      </c>
      <c r="U69" s="199">
        <v>0</v>
      </c>
      <c r="V69" s="199">
        <v>0</v>
      </c>
      <c r="W69" s="199">
        <v>0</v>
      </c>
      <c r="X69" s="199">
        <v>0</v>
      </c>
      <c r="Y69" s="120">
        <v>0</v>
      </c>
      <c r="Z69" s="198">
        <v>2028</v>
      </c>
    </row>
    <row r="70" spans="1:26" ht="41.25">
      <c r="A70" s="66"/>
      <c r="B70" s="66"/>
      <c r="C70" s="66"/>
      <c r="D70" s="66"/>
      <c r="E70" s="66"/>
      <c r="F70" s="66"/>
      <c r="G70" s="66"/>
      <c r="H70" s="66"/>
      <c r="I70" s="66"/>
      <c r="J70" s="66"/>
      <c r="K70" s="66"/>
      <c r="L70" s="66"/>
      <c r="M70" s="66"/>
      <c r="N70" s="66"/>
      <c r="O70" s="66"/>
      <c r="P70" s="66"/>
      <c r="Q70" s="70"/>
      <c r="R70" s="71" t="s">
        <v>204</v>
      </c>
      <c r="S70" s="36" t="s">
        <v>44</v>
      </c>
      <c r="T70" s="38">
        <v>1</v>
      </c>
      <c r="U70" s="38">
        <v>1</v>
      </c>
      <c r="V70" s="38">
        <v>1</v>
      </c>
      <c r="W70" s="38">
        <v>1</v>
      </c>
      <c r="X70" s="38">
        <v>1</v>
      </c>
      <c r="Y70" s="120">
        <v>1</v>
      </c>
      <c r="Z70" s="36">
        <v>2028</v>
      </c>
    </row>
    <row r="71" spans="1:26" ht="30.75" customHeight="1">
      <c r="A71" s="66"/>
      <c r="B71" s="66"/>
      <c r="C71" s="66"/>
      <c r="D71" s="66"/>
      <c r="E71" s="66"/>
      <c r="F71" s="66"/>
      <c r="G71" s="66"/>
      <c r="H71" s="66"/>
      <c r="I71" s="66"/>
      <c r="J71" s="66"/>
      <c r="K71" s="66"/>
      <c r="L71" s="66"/>
      <c r="M71" s="66"/>
      <c r="N71" s="66"/>
      <c r="O71" s="66"/>
      <c r="P71" s="66"/>
      <c r="Q71" s="70"/>
      <c r="R71" s="37" t="s">
        <v>175</v>
      </c>
      <c r="S71" s="36" t="s">
        <v>107</v>
      </c>
      <c r="T71" s="38">
        <v>2</v>
      </c>
      <c r="U71" s="38">
        <v>0</v>
      </c>
      <c r="V71" s="38">
        <v>0</v>
      </c>
      <c r="W71" s="38">
        <v>0</v>
      </c>
      <c r="X71" s="38">
        <v>0</v>
      </c>
      <c r="Y71" s="120">
        <v>0</v>
      </c>
      <c r="Z71" s="36">
        <v>2028</v>
      </c>
    </row>
    <row r="72" spans="1:26" s="155" customFormat="1" ht="36.75" customHeight="1">
      <c r="A72" s="160">
        <v>6</v>
      </c>
      <c r="B72" s="160">
        <v>1</v>
      </c>
      <c r="C72" s="160">
        <v>9</v>
      </c>
      <c r="D72" s="160">
        <v>0</v>
      </c>
      <c r="E72" s="160">
        <v>4</v>
      </c>
      <c r="F72" s="160">
        <v>1</v>
      </c>
      <c r="G72" s="160">
        <v>2</v>
      </c>
      <c r="H72" s="160">
        <v>1</v>
      </c>
      <c r="I72" s="160">
        <v>0</v>
      </c>
      <c r="J72" s="160">
        <v>2</v>
      </c>
      <c r="K72" s="160">
        <v>0</v>
      </c>
      <c r="L72" s="160">
        <v>1</v>
      </c>
      <c r="M72" s="160" t="s">
        <v>80</v>
      </c>
      <c r="N72" s="160">
        <v>5</v>
      </c>
      <c r="O72" s="160">
        <v>1</v>
      </c>
      <c r="P72" s="160">
        <v>1</v>
      </c>
      <c r="Q72" s="160">
        <v>0</v>
      </c>
      <c r="R72" s="192" t="s">
        <v>185</v>
      </c>
      <c r="S72" s="154" t="s">
        <v>27</v>
      </c>
      <c r="T72" s="129">
        <f aca="true" t="shared" si="3" ref="T72:T73">T75</f>
        <v>704.52</v>
      </c>
      <c r="U72" s="129">
        <f aca="true" t="shared" si="4" ref="U72:U73">U75</f>
        <v>0</v>
      </c>
      <c r="V72" s="129">
        <f aca="true" t="shared" si="5" ref="V72:V73">V75</f>
        <v>0</v>
      </c>
      <c r="W72" s="129">
        <f aca="true" t="shared" si="6" ref="W72:W73">W75</f>
        <v>0</v>
      </c>
      <c r="X72" s="129">
        <f aca="true" t="shared" si="7" ref="X72:X73">X75</f>
        <v>0</v>
      </c>
      <c r="Y72" s="119">
        <f>Y75</f>
        <v>704.52</v>
      </c>
      <c r="Z72" s="116" t="s">
        <v>186</v>
      </c>
    </row>
    <row r="73" spans="1:26" ht="24.75" customHeight="1">
      <c r="A73" s="90"/>
      <c r="B73" s="90"/>
      <c r="C73" s="90"/>
      <c r="D73" s="90"/>
      <c r="E73" s="90"/>
      <c r="F73" s="90"/>
      <c r="G73" s="90"/>
      <c r="H73" s="90"/>
      <c r="I73" s="90"/>
      <c r="J73" s="90"/>
      <c r="K73" s="90"/>
      <c r="L73" s="90"/>
      <c r="M73" s="90"/>
      <c r="N73" s="90"/>
      <c r="O73" s="90"/>
      <c r="P73" s="90"/>
      <c r="Q73" s="90"/>
      <c r="R73" s="61" t="s">
        <v>83</v>
      </c>
      <c r="S73" s="132" t="s">
        <v>107</v>
      </c>
      <c r="T73" s="38">
        <f t="shared" si="3"/>
        <v>618</v>
      </c>
      <c r="U73" s="38">
        <f t="shared" si="4"/>
        <v>0</v>
      </c>
      <c r="V73" s="38">
        <f t="shared" si="5"/>
        <v>0</v>
      </c>
      <c r="W73" s="38">
        <f t="shared" si="6"/>
        <v>0</v>
      </c>
      <c r="X73" s="38">
        <f t="shared" si="7"/>
        <v>0</v>
      </c>
      <c r="Y73" s="137">
        <f>SUM(T73:X73)</f>
        <v>618</v>
      </c>
      <c r="Z73" s="116">
        <v>2024</v>
      </c>
    </row>
    <row r="74" spans="1:26" ht="35.25" customHeight="1">
      <c r="A74" s="90"/>
      <c r="B74" s="90"/>
      <c r="C74" s="90"/>
      <c r="D74" s="90"/>
      <c r="E74" s="90"/>
      <c r="F74" s="90"/>
      <c r="G74" s="90"/>
      <c r="H74" s="90"/>
      <c r="I74" s="90"/>
      <c r="J74" s="90"/>
      <c r="K74" s="90"/>
      <c r="L74" s="90"/>
      <c r="M74" s="90"/>
      <c r="N74" s="90"/>
      <c r="O74" s="90"/>
      <c r="P74" s="90"/>
      <c r="Q74" s="90"/>
      <c r="R74" s="91" t="s">
        <v>205</v>
      </c>
      <c r="S74" s="36" t="s">
        <v>44</v>
      </c>
      <c r="T74" s="38">
        <v>1</v>
      </c>
      <c r="U74" s="56">
        <v>0</v>
      </c>
      <c r="V74" s="56">
        <v>0</v>
      </c>
      <c r="W74" s="56">
        <v>0</v>
      </c>
      <c r="X74" s="38">
        <v>0</v>
      </c>
      <c r="Y74" s="120">
        <v>1</v>
      </c>
      <c r="Z74" s="116">
        <v>2024</v>
      </c>
    </row>
    <row r="75" spans="1:26" ht="51" customHeight="1">
      <c r="A75" s="21"/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92" t="s">
        <v>206</v>
      </c>
      <c r="S75" s="93" t="s">
        <v>27</v>
      </c>
      <c r="T75" s="94">
        <v>704.52</v>
      </c>
      <c r="U75" s="94">
        <v>0</v>
      </c>
      <c r="V75" s="94">
        <v>0</v>
      </c>
      <c r="W75" s="94">
        <v>0</v>
      </c>
      <c r="X75" s="94">
        <v>0</v>
      </c>
      <c r="Y75" s="159">
        <f>SUM(T75:X75)</f>
        <v>704.52</v>
      </c>
      <c r="Z75" s="116">
        <v>2024</v>
      </c>
    </row>
    <row r="76" spans="1:26" ht="36.75" customHeight="1">
      <c r="A76" s="90"/>
      <c r="B76" s="90"/>
      <c r="C76" s="90"/>
      <c r="D76" s="98"/>
      <c r="E76" s="98"/>
      <c r="F76" s="98"/>
      <c r="G76" s="98"/>
      <c r="H76" s="98"/>
      <c r="I76" s="98"/>
      <c r="J76" s="98"/>
      <c r="K76" s="98"/>
      <c r="L76" s="98"/>
      <c r="M76" s="98"/>
      <c r="N76" s="98"/>
      <c r="O76" s="98"/>
      <c r="P76" s="98"/>
      <c r="Q76" s="98"/>
      <c r="R76" s="61" t="s">
        <v>88</v>
      </c>
      <c r="S76" s="132" t="s">
        <v>107</v>
      </c>
      <c r="T76" s="38">
        <f>T79</f>
        <v>618</v>
      </c>
      <c r="U76" s="38">
        <f>U80</f>
        <v>0</v>
      </c>
      <c r="V76" s="38">
        <f>V80</f>
        <v>0</v>
      </c>
      <c r="W76" s="38">
        <f>W80</f>
        <v>0</v>
      </c>
      <c r="X76" s="38">
        <f>X80</f>
        <v>0</v>
      </c>
      <c r="Y76" s="120">
        <f>Y80</f>
        <v>618</v>
      </c>
      <c r="Z76" s="116">
        <v>2024</v>
      </c>
    </row>
    <row r="77" spans="1:26" ht="61.5" customHeight="1">
      <c r="A77" s="90"/>
      <c r="B77" s="90"/>
      <c r="C77" s="90"/>
      <c r="D77" s="98"/>
      <c r="E77" s="98"/>
      <c r="F77" s="98"/>
      <c r="G77" s="98"/>
      <c r="H77" s="98"/>
      <c r="I77" s="98"/>
      <c r="J77" s="98"/>
      <c r="K77" s="98"/>
      <c r="L77" s="98"/>
      <c r="M77" s="98"/>
      <c r="N77" s="98"/>
      <c r="O77" s="98"/>
      <c r="P77" s="98"/>
      <c r="Q77" s="98"/>
      <c r="R77" s="91" t="s">
        <v>207</v>
      </c>
      <c r="S77" s="36" t="s">
        <v>44</v>
      </c>
      <c r="T77" s="38">
        <v>1</v>
      </c>
      <c r="U77" s="38">
        <v>0</v>
      </c>
      <c r="V77" s="38">
        <v>0</v>
      </c>
      <c r="W77" s="38">
        <v>0</v>
      </c>
      <c r="X77" s="38">
        <v>0</v>
      </c>
      <c r="Y77" s="137">
        <v>1</v>
      </c>
      <c r="Z77" s="116">
        <v>2024</v>
      </c>
    </row>
    <row r="78" spans="1:26" s="205" customFormat="1" ht="35.25" customHeight="1">
      <c r="A78" s="208"/>
      <c r="B78" s="209"/>
      <c r="C78" s="209"/>
      <c r="D78" s="209"/>
      <c r="E78" s="209"/>
      <c r="F78" s="209"/>
      <c r="G78" s="209"/>
      <c r="H78" s="209"/>
      <c r="I78" s="209"/>
      <c r="J78" s="209"/>
      <c r="K78" s="209"/>
      <c r="L78" s="209"/>
      <c r="M78" s="209"/>
      <c r="N78" s="209"/>
      <c r="O78" s="209"/>
      <c r="P78" s="209"/>
      <c r="Q78" s="209"/>
      <c r="R78" s="210" t="s">
        <v>208</v>
      </c>
      <c r="S78" s="198" t="s">
        <v>44</v>
      </c>
      <c r="T78" s="199">
        <v>1</v>
      </c>
      <c r="U78" s="199">
        <v>0</v>
      </c>
      <c r="V78" s="199">
        <v>0</v>
      </c>
      <c r="W78" s="199">
        <v>0</v>
      </c>
      <c r="X78" s="199">
        <v>0</v>
      </c>
      <c r="Y78" s="137">
        <v>1</v>
      </c>
      <c r="Z78" s="211">
        <v>2024</v>
      </c>
    </row>
    <row r="79" spans="1:26" s="205" customFormat="1" ht="43.5" customHeight="1">
      <c r="A79" s="208"/>
      <c r="B79" s="209"/>
      <c r="C79" s="209"/>
      <c r="D79" s="209"/>
      <c r="E79" s="209"/>
      <c r="F79" s="209"/>
      <c r="G79" s="209"/>
      <c r="H79" s="209"/>
      <c r="I79" s="209"/>
      <c r="J79" s="209"/>
      <c r="K79" s="209"/>
      <c r="L79" s="209"/>
      <c r="M79" s="209"/>
      <c r="N79" s="209"/>
      <c r="O79" s="209"/>
      <c r="P79" s="209"/>
      <c r="Q79" s="209"/>
      <c r="R79" s="212" t="s">
        <v>209</v>
      </c>
      <c r="S79" s="198" t="s">
        <v>107</v>
      </c>
      <c r="T79" s="199">
        <v>618</v>
      </c>
      <c r="U79" s="199">
        <v>0</v>
      </c>
      <c r="V79" s="199">
        <f>V83</f>
        <v>0</v>
      </c>
      <c r="W79" s="199">
        <f>W83</f>
        <v>0</v>
      </c>
      <c r="X79" s="199">
        <f>X83</f>
        <v>0</v>
      </c>
      <c r="Y79" s="120">
        <f aca="true" t="shared" si="8" ref="Y79:Y80">SUM(T79:X79)</f>
        <v>618</v>
      </c>
      <c r="Z79" s="211">
        <v>2024</v>
      </c>
    </row>
    <row r="80" spans="1:26" ht="39" customHeight="1">
      <c r="A80" s="98"/>
      <c r="B80" s="98"/>
      <c r="C80" s="98"/>
      <c r="D80" s="98"/>
      <c r="E80" s="98"/>
      <c r="F80" s="98"/>
      <c r="G80" s="98"/>
      <c r="H80" s="98"/>
      <c r="I80" s="98"/>
      <c r="J80" s="98"/>
      <c r="K80" s="98"/>
      <c r="L80" s="98"/>
      <c r="M80" s="98"/>
      <c r="N80" s="98"/>
      <c r="O80" s="98"/>
      <c r="P80" s="98"/>
      <c r="Q80" s="98"/>
      <c r="R80" s="91" t="s">
        <v>210</v>
      </c>
      <c r="S80" s="36" t="s">
        <v>107</v>
      </c>
      <c r="T80" s="38">
        <v>618</v>
      </c>
      <c r="U80" s="38">
        <v>0</v>
      </c>
      <c r="V80" s="38">
        <v>0</v>
      </c>
      <c r="W80" s="38">
        <v>0</v>
      </c>
      <c r="X80" s="38">
        <v>0</v>
      </c>
      <c r="Y80" s="120">
        <f t="shared" si="8"/>
        <v>618</v>
      </c>
      <c r="Z80" s="116">
        <v>2024</v>
      </c>
    </row>
    <row r="81" spans="1:26" ht="16.5">
      <c r="A81" s="140"/>
      <c r="B81" s="140"/>
      <c r="C81" s="140"/>
      <c r="D81" s="140"/>
      <c r="E81" s="140"/>
      <c r="F81" s="140"/>
      <c r="G81" s="140"/>
      <c r="H81" s="140"/>
      <c r="I81" s="140"/>
      <c r="J81" s="140"/>
      <c r="K81" s="140"/>
      <c r="L81" s="140"/>
      <c r="M81" s="140"/>
      <c r="N81" s="140"/>
      <c r="O81" s="140"/>
      <c r="P81" s="140"/>
      <c r="Q81" s="140"/>
      <c r="R81" s="181" t="s">
        <v>86</v>
      </c>
      <c r="S81" s="36" t="s">
        <v>36</v>
      </c>
      <c r="T81" s="182">
        <v>100</v>
      </c>
      <c r="U81" s="174">
        <v>0</v>
      </c>
      <c r="V81" s="174">
        <v>0</v>
      </c>
      <c r="W81" s="174">
        <v>0</v>
      </c>
      <c r="X81" s="174">
        <v>0</v>
      </c>
      <c r="Y81" s="183">
        <v>100</v>
      </c>
      <c r="Z81" s="116">
        <v>2024</v>
      </c>
    </row>
    <row r="82" spans="1:26" s="155" customFormat="1" ht="47.25" customHeight="1">
      <c r="A82" s="162">
        <v>6</v>
      </c>
      <c r="B82" s="163">
        <v>1</v>
      </c>
      <c r="C82" s="163">
        <v>9</v>
      </c>
      <c r="D82" s="163">
        <v>0</v>
      </c>
      <c r="E82" s="163">
        <v>4</v>
      </c>
      <c r="F82" s="163">
        <v>0</v>
      </c>
      <c r="G82" s="163">
        <v>5</v>
      </c>
      <c r="H82" s="163">
        <v>1</v>
      </c>
      <c r="I82" s="163">
        <v>0</v>
      </c>
      <c r="J82" s="163">
        <v>3</v>
      </c>
      <c r="K82" s="163">
        <v>0</v>
      </c>
      <c r="L82" s="163">
        <v>1</v>
      </c>
      <c r="M82" s="163" t="s">
        <v>80</v>
      </c>
      <c r="N82" s="163">
        <v>5</v>
      </c>
      <c r="O82" s="163">
        <v>9</v>
      </c>
      <c r="P82" s="163">
        <v>9</v>
      </c>
      <c r="Q82" s="163">
        <v>0</v>
      </c>
      <c r="R82" s="164" t="s">
        <v>188</v>
      </c>
      <c r="S82" s="165" t="s">
        <v>27</v>
      </c>
      <c r="T82" s="166">
        <f>T85</f>
        <v>1500</v>
      </c>
      <c r="U82" s="166">
        <f>U85</f>
        <v>2000</v>
      </c>
      <c r="V82" s="166">
        <f>V85</f>
        <v>0</v>
      </c>
      <c r="W82" s="166">
        <f>W85</f>
        <v>0</v>
      </c>
      <c r="X82" s="166">
        <f>X85</f>
        <v>0</v>
      </c>
      <c r="Y82" s="159">
        <f>Y85</f>
        <v>3500</v>
      </c>
      <c r="Z82" s="193" t="s">
        <v>189</v>
      </c>
    </row>
    <row r="83" spans="1:26" ht="29.25">
      <c r="A83" s="167"/>
      <c r="B83" s="168"/>
      <c r="C83" s="168"/>
      <c r="D83" s="168"/>
      <c r="E83" s="168"/>
      <c r="F83" s="168"/>
      <c r="G83" s="168"/>
      <c r="H83" s="168"/>
      <c r="I83" s="168"/>
      <c r="J83" s="168"/>
      <c r="K83" s="168"/>
      <c r="L83" s="168"/>
      <c r="M83" s="168"/>
      <c r="N83" s="168"/>
      <c r="O83" s="168"/>
      <c r="P83" s="168"/>
      <c r="Q83" s="168"/>
      <c r="R83" s="169" t="s">
        <v>153</v>
      </c>
      <c r="S83" s="170" t="s">
        <v>139</v>
      </c>
      <c r="T83" s="171">
        <v>1500</v>
      </c>
      <c r="U83" s="171">
        <v>2000</v>
      </c>
      <c r="V83" s="171">
        <v>0</v>
      </c>
      <c r="W83" s="171">
        <v>0</v>
      </c>
      <c r="X83" s="171">
        <v>0</v>
      </c>
      <c r="Y83" s="172">
        <f>SUM(T83:X83)</f>
        <v>3500</v>
      </c>
      <c r="Z83" s="193">
        <v>2025</v>
      </c>
    </row>
    <row r="84" spans="1:26" ht="29.25">
      <c r="A84" s="167"/>
      <c r="B84" s="168"/>
      <c r="C84" s="168"/>
      <c r="D84" s="168"/>
      <c r="E84" s="168"/>
      <c r="F84" s="168"/>
      <c r="G84" s="168"/>
      <c r="H84" s="168"/>
      <c r="I84" s="168"/>
      <c r="J84" s="168"/>
      <c r="K84" s="168"/>
      <c r="L84" s="168"/>
      <c r="M84" s="168"/>
      <c r="N84" s="168"/>
      <c r="O84" s="168"/>
      <c r="P84" s="168"/>
      <c r="Q84" s="168"/>
      <c r="R84" s="173" t="s">
        <v>154</v>
      </c>
      <c r="S84" s="170" t="s">
        <v>155</v>
      </c>
      <c r="T84" s="174">
        <v>1</v>
      </c>
      <c r="U84" s="174">
        <v>1</v>
      </c>
      <c r="V84" s="38">
        <v>0</v>
      </c>
      <c r="W84" s="38">
        <v>0</v>
      </c>
      <c r="X84" s="38">
        <v>0</v>
      </c>
      <c r="Y84" s="175">
        <v>1</v>
      </c>
      <c r="Z84" s="193">
        <v>2025</v>
      </c>
    </row>
    <row r="85" spans="1:26" ht="29.25">
      <c r="A85" s="176">
        <v>6</v>
      </c>
      <c r="B85" s="177">
        <v>1</v>
      </c>
      <c r="C85" s="177">
        <v>9</v>
      </c>
      <c r="D85" s="177">
        <v>0</v>
      </c>
      <c r="E85" s="177">
        <v>4</v>
      </c>
      <c r="F85" s="177">
        <v>0</v>
      </c>
      <c r="G85" s="177">
        <v>5</v>
      </c>
      <c r="H85" s="177">
        <v>1</v>
      </c>
      <c r="I85" s="177">
        <v>0</v>
      </c>
      <c r="J85" s="177">
        <v>3</v>
      </c>
      <c r="K85" s="177">
        <v>0</v>
      </c>
      <c r="L85" s="177">
        <v>1</v>
      </c>
      <c r="M85" s="177" t="s">
        <v>80</v>
      </c>
      <c r="N85" s="177">
        <v>5</v>
      </c>
      <c r="O85" s="177">
        <v>9</v>
      </c>
      <c r="P85" s="177">
        <v>9</v>
      </c>
      <c r="Q85" s="177">
        <v>0</v>
      </c>
      <c r="R85" s="173" t="s">
        <v>156</v>
      </c>
      <c r="S85" s="170" t="s">
        <v>27</v>
      </c>
      <c r="T85" s="94">
        <v>1500</v>
      </c>
      <c r="U85" s="94">
        <v>2000</v>
      </c>
      <c r="V85" s="94">
        <v>0</v>
      </c>
      <c r="W85" s="94">
        <v>0</v>
      </c>
      <c r="X85" s="94">
        <v>0</v>
      </c>
      <c r="Y85" s="159">
        <f>SUM(T85:X85)</f>
        <v>3500</v>
      </c>
      <c r="Z85" s="193">
        <v>2025</v>
      </c>
    </row>
    <row r="86" spans="1:26" ht="30" customHeight="1">
      <c r="A86" s="167"/>
      <c r="B86" s="168"/>
      <c r="C86" s="168"/>
      <c r="D86" s="168"/>
      <c r="E86" s="168"/>
      <c r="F86" s="168"/>
      <c r="G86" s="168"/>
      <c r="H86" s="168"/>
      <c r="I86" s="168"/>
      <c r="J86" s="168"/>
      <c r="K86" s="168"/>
      <c r="L86" s="168"/>
      <c r="M86" s="168"/>
      <c r="N86" s="168"/>
      <c r="O86" s="168"/>
      <c r="P86" s="168"/>
      <c r="Q86" s="168"/>
      <c r="R86" s="194" t="s">
        <v>190</v>
      </c>
      <c r="S86" s="170" t="s">
        <v>36</v>
      </c>
      <c r="T86" s="174">
        <v>100</v>
      </c>
      <c r="U86" s="174">
        <v>100</v>
      </c>
      <c r="V86" s="174">
        <v>0</v>
      </c>
      <c r="W86" s="174">
        <v>0</v>
      </c>
      <c r="X86" s="174">
        <v>0</v>
      </c>
      <c r="Y86" s="175">
        <v>100</v>
      </c>
      <c r="Z86" s="195">
        <v>2025</v>
      </c>
    </row>
    <row r="87" spans="1:26" ht="27">
      <c r="A87" s="146"/>
      <c r="B87" s="146"/>
      <c r="C87" s="146"/>
      <c r="D87" s="146"/>
      <c r="E87" s="146"/>
      <c r="F87" s="146"/>
      <c r="G87" s="146"/>
      <c r="H87" s="146"/>
      <c r="I87" s="146"/>
      <c r="J87" s="146"/>
      <c r="K87" s="146"/>
      <c r="L87" s="146"/>
      <c r="M87" s="146"/>
      <c r="N87" s="146"/>
      <c r="O87" s="146"/>
      <c r="P87" s="146"/>
      <c r="Q87" s="146"/>
      <c r="R87" s="122" t="s">
        <v>191</v>
      </c>
      <c r="S87" s="147" t="s">
        <v>27</v>
      </c>
      <c r="T87" s="124">
        <f>T88</f>
        <v>11668.899000000001</v>
      </c>
      <c r="U87" s="124">
        <f>U88</f>
        <v>11613.899000000001</v>
      </c>
      <c r="V87" s="124">
        <f>V88</f>
        <v>11613.899000000001</v>
      </c>
      <c r="W87" s="124">
        <f>W88</f>
        <v>11613.899000000001</v>
      </c>
      <c r="X87" s="124">
        <f>X88</f>
        <v>11613.899000000001</v>
      </c>
      <c r="Y87" s="115">
        <f>Y88</f>
        <v>58124.49500000001</v>
      </c>
      <c r="Z87" s="36">
        <v>2028</v>
      </c>
    </row>
    <row r="88" spans="1:26" ht="45" customHeight="1">
      <c r="A88" s="140"/>
      <c r="B88" s="140"/>
      <c r="C88" s="140"/>
      <c r="D88" s="140"/>
      <c r="E88" s="140"/>
      <c r="F88" s="140"/>
      <c r="G88" s="140"/>
      <c r="H88" s="140"/>
      <c r="I88" s="140"/>
      <c r="J88" s="140"/>
      <c r="K88" s="140"/>
      <c r="L88" s="140"/>
      <c r="M88" s="140"/>
      <c r="N88" s="140"/>
      <c r="O88" s="140"/>
      <c r="P88" s="140"/>
      <c r="Q88" s="140"/>
      <c r="R88" s="179" t="s">
        <v>192</v>
      </c>
      <c r="S88" s="180" t="s">
        <v>27</v>
      </c>
      <c r="T88" s="94">
        <f>T90+T91</f>
        <v>11668.899000000001</v>
      </c>
      <c r="U88" s="94">
        <f>U90+U91</f>
        <v>11613.899000000001</v>
      </c>
      <c r="V88" s="94">
        <f>V90+V91</f>
        <v>11613.899000000001</v>
      </c>
      <c r="W88" s="94">
        <f>W90+W91</f>
        <v>11613.899000000001</v>
      </c>
      <c r="X88" s="94">
        <f>X90+X91</f>
        <v>11613.899000000001</v>
      </c>
      <c r="Y88" s="159">
        <f>SUM(T88:X88)</f>
        <v>58124.49500000001</v>
      </c>
      <c r="Z88" s="36">
        <v>2028</v>
      </c>
    </row>
    <row r="89" spans="1:26" ht="35.25" customHeight="1">
      <c r="A89" s="140"/>
      <c r="B89" s="140"/>
      <c r="C89" s="140"/>
      <c r="D89" s="140"/>
      <c r="E89" s="140"/>
      <c r="F89" s="140"/>
      <c r="G89" s="140"/>
      <c r="H89" s="140"/>
      <c r="I89" s="140"/>
      <c r="J89" s="140"/>
      <c r="K89" s="140"/>
      <c r="L89" s="140"/>
      <c r="M89" s="140"/>
      <c r="N89" s="140"/>
      <c r="O89" s="140"/>
      <c r="P89" s="140"/>
      <c r="Q89" s="140"/>
      <c r="R89" s="181" t="s">
        <v>160</v>
      </c>
      <c r="S89" s="36" t="s">
        <v>36</v>
      </c>
      <c r="T89" s="182">
        <v>100</v>
      </c>
      <c r="U89" s="182">
        <v>100</v>
      </c>
      <c r="V89" s="182">
        <v>100</v>
      </c>
      <c r="W89" s="182">
        <v>100</v>
      </c>
      <c r="X89" s="182">
        <v>100</v>
      </c>
      <c r="Y89" s="183">
        <v>100</v>
      </c>
      <c r="Z89" s="36">
        <v>2028</v>
      </c>
    </row>
    <row r="90" spans="1:26" ht="40.5" customHeight="1">
      <c r="A90" s="140"/>
      <c r="B90" s="140"/>
      <c r="C90" s="140"/>
      <c r="D90" s="140"/>
      <c r="E90" s="140"/>
      <c r="F90" s="140"/>
      <c r="G90" s="140"/>
      <c r="H90" s="140"/>
      <c r="I90" s="140"/>
      <c r="J90" s="140"/>
      <c r="K90" s="140"/>
      <c r="L90" s="140"/>
      <c r="M90" s="140"/>
      <c r="N90" s="140"/>
      <c r="O90" s="140"/>
      <c r="P90" s="140"/>
      <c r="Q90" s="140"/>
      <c r="R90" s="184" t="s">
        <v>161</v>
      </c>
      <c r="S90" s="180" t="s">
        <v>27</v>
      </c>
      <c r="T90" s="94">
        <v>5882.081</v>
      </c>
      <c r="U90" s="94">
        <v>5827.081</v>
      </c>
      <c r="V90" s="94">
        <v>5827.081</v>
      </c>
      <c r="W90" s="94">
        <v>5827.081</v>
      </c>
      <c r="X90" s="94">
        <v>5827.081</v>
      </c>
      <c r="Y90" s="159">
        <f aca="true" t="shared" si="9" ref="Y90:Y91">SUM(T90:X90)</f>
        <v>29190.405</v>
      </c>
      <c r="Z90" s="36">
        <v>2028</v>
      </c>
    </row>
    <row r="91" spans="1:26" ht="48" customHeight="1">
      <c r="A91" s="140"/>
      <c r="B91" s="140"/>
      <c r="C91" s="140"/>
      <c r="D91" s="140"/>
      <c r="E91" s="140"/>
      <c r="F91" s="140"/>
      <c r="G91" s="140"/>
      <c r="H91" s="140"/>
      <c r="I91" s="140"/>
      <c r="J91" s="140"/>
      <c r="K91" s="140"/>
      <c r="L91" s="140"/>
      <c r="M91" s="140"/>
      <c r="N91" s="140"/>
      <c r="O91" s="140"/>
      <c r="P91" s="140"/>
      <c r="Q91" s="140"/>
      <c r="R91" s="184" t="s">
        <v>162</v>
      </c>
      <c r="S91" s="180" t="s">
        <v>27</v>
      </c>
      <c r="T91" s="94">
        <v>5786.818</v>
      </c>
      <c r="U91" s="94">
        <v>5786.818</v>
      </c>
      <c r="V91" s="94">
        <v>5786.818</v>
      </c>
      <c r="W91" s="94">
        <v>5786.818</v>
      </c>
      <c r="X91" s="94">
        <v>5786.818</v>
      </c>
      <c r="Y91" s="159">
        <f t="shared" si="9"/>
        <v>28934.09</v>
      </c>
      <c r="Z91" s="36">
        <v>2028</v>
      </c>
    </row>
  </sheetData>
  <sheetProtection selectLockedCells="1" selectUnlockedCells="1"/>
  <mergeCells count="17">
    <mergeCell ref="R3:Z3"/>
    <mergeCell ref="A4:Z4"/>
    <mergeCell ref="A5:Z5"/>
    <mergeCell ref="A6:Z6"/>
    <mergeCell ref="A7:Z7"/>
    <mergeCell ref="A8:Z8"/>
    <mergeCell ref="I10:Z10"/>
    <mergeCell ref="I11:Z11"/>
    <mergeCell ref="A13:Q13"/>
    <mergeCell ref="R13:R15"/>
    <mergeCell ref="S13:S15"/>
    <mergeCell ref="T13:X14"/>
    <mergeCell ref="Y13:Z14"/>
    <mergeCell ref="A14:C15"/>
    <mergeCell ref="D14:E15"/>
    <mergeCell ref="F14:G15"/>
    <mergeCell ref="H14:Q15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Roman,Обычный"&amp;12ffffff&amp;A</oddHeader>
    <oddFooter>&amp;C&amp;"Times New Roman,Обычный"&amp;12ffffffСтраница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Z79"/>
  <sheetViews>
    <sheetView zoomScale="85" zoomScaleNormal="85" zoomScaleSheetLayoutView="75" workbookViewId="0" topLeftCell="A36">
      <selection activeCell="Y44" sqref="Y44"/>
    </sheetView>
  </sheetViews>
  <sheetFormatPr defaultColWidth="9.140625" defaultRowHeight="15"/>
  <cols>
    <col min="1" max="2" width="1.7109375" style="1" customWidth="1"/>
    <col min="3" max="4" width="2.00390625" style="1" customWidth="1"/>
    <col min="5" max="5" width="1.7109375" style="1" customWidth="1"/>
    <col min="6" max="6" width="2.00390625" style="1" customWidth="1"/>
    <col min="7" max="7" width="1.8515625" style="1" customWidth="1"/>
    <col min="8" max="8" width="2.00390625" style="1" customWidth="1"/>
    <col min="9" max="11" width="1.8515625" style="1" customWidth="1"/>
    <col min="12" max="12" width="2.00390625" style="1" customWidth="1"/>
    <col min="13" max="13" width="2.140625" style="1" customWidth="1"/>
    <col min="14" max="15" width="2.00390625" style="1" customWidth="1"/>
    <col min="16" max="16" width="1.7109375" style="1" customWidth="1"/>
    <col min="17" max="17" width="2.140625" style="1" customWidth="1"/>
    <col min="18" max="18" width="75.7109375" style="1" customWidth="1"/>
    <col min="19" max="19" width="7.7109375" style="1" customWidth="1"/>
    <col min="20" max="20" width="10.57421875" style="2" customWidth="1"/>
    <col min="21" max="21" width="9.57421875" style="2" customWidth="1"/>
    <col min="22" max="24" width="10.421875" style="2" customWidth="1"/>
    <col min="25" max="25" width="10.421875" style="101" customWidth="1"/>
    <col min="26" max="26" width="6.7109375" style="2" customWidth="1"/>
    <col min="27" max="16384" width="8.8515625" style="1" customWidth="1"/>
  </cols>
  <sheetData>
    <row r="1" spans="1:26" ht="0.75" customHeight="1">
      <c r="A1" s="3"/>
      <c r="B1" s="3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6"/>
      <c r="S1" s="7">
        <v>3</v>
      </c>
      <c r="T1" s="7"/>
      <c r="U1" s="7"/>
      <c r="V1" s="7"/>
      <c r="W1" s="7"/>
      <c r="X1" s="7"/>
      <c r="Y1" s="102"/>
      <c r="Z1" s="7"/>
    </row>
    <row r="2" spans="1:26" ht="0.75" customHeight="1">
      <c r="A2" s="3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6"/>
      <c r="S2" s="7"/>
      <c r="T2" s="7"/>
      <c r="U2" s="7"/>
      <c r="V2" s="7"/>
      <c r="W2" s="7"/>
      <c r="X2" s="7"/>
      <c r="Y2" s="102"/>
      <c r="Z2" s="7"/>
    </row>
    <row r="3" spans="1:26" s="9" customFormat="1" ht="39" customHeight="1">
      <c r="A3" s="8"/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5" t="s">
        <v>211</v>
      </c>
      <c r="S3" s="5"/>
      <c r="T3" s="5"/>
      <c r="U3" s="5"/>
      <c r="V3" s="5"/>
      <c r="W3" s="5"/>
      <c r="X3" s="5"/>
      <c r="Y3" s="5"/>
      <c r="Z3" s="5"/>
    </row>
    <row r="4" spans="1:26" s="9" customFormat="1" ht="18.75">
      <c r="A4" s="10" t="s">
        <v>2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</row>
    <row r="5" spans="1:26" s="9" customFormat="1" ht="18.75">
      <c r="A5" s="10" t="s">
        <v>93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</row>
    <row r="6" spans="1:26" s="9" customFormat="1" ht="12" customHeight="1">
      <c r="A6" s="11" t="s">
        <v>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</row>
    <row r="7" spans="1:26" s="104" customFormat="1" ht="27" customHeight="1">
      <c r="A7" s="103" t="s">
        <v>94</v>
      </c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</row>
    <row r="8" spans="1:26" s="106" customFormat="1" ht="29.25" customHeight="1">
      <c r="A8" s="105" t="s">
        <v>212</v>
      </c>
      <c r="B8" s="105"/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</row>
    <row r="9" spans="1:26" s="9" customFormat="1" ht="19.5">
      <c r="A9" s="14"/>
      <c r="B9" s="14"/>
      <c r="C9" s="14"/>
      <c r="D9" s="14"/>
      <c r="E9" s="14"/>
      <c r="F9" s="14"/>
      <c r="G9" s="14"/>
      <c r="H9" s="14"/>
      <c r="I9" s="15" t="s">
        <v>7</v>
      </c>
      <c r="J9" s="15"/>
      <c r="K9" s="15"/>
      <c r="L9" s="15"/>
      <c r="M9" s="15"/>
      <c r="N9" s="15"/>
      <c r="O9" s="15"/>
      <c r="P9" s="15"/>
      <c r="Q9" s="15"/>
      <c r="R9" s="15"/>
      <c r="S9" s="15"/>
      <c r="T9" s="16"/>
      <c r="U9" s="16"/>
      <c r="V9" s="16"/>
      <c r="W9" s="16"/>
      <c r="X9" s="16"/>
      <c r="Y9" s="107"/>
      <c r="Z9" s="17"/>
    </row>
    <row r="10" spans="1:26" s="9" customFormat="1" ht="16.5" customHeight="1">
      <c r="A10" s="14"/>
      <c r="B10" s="14"/>
      <c r="C10" s="14"/>
      <c r="D10" s="14"/>
      <c r="E10" s="14"/>
      <c r="F10" s="14"/>
      <c r="G10" s="14"/>
      <c r="H10" s="14"/>
      <c r="I10" s="18" t="s">
        <v>8</v>
      </c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</row>
    <row r="11" spans="1:26" ht="16.5" customHeight="1">
      <c r="A11" s="4"/>
      <c r="B11" s="4"/>
      <c r="C11" s="4"/>
      <c r="D11" s="4"/>
      <c r="E11" s="4"/>
      <c r="F11" s="4"/>
      <c r="G11" s="4"/>
      <c r="H11" s="4"/>
      <c r="I11" s="18" t="s">
        <v>9</v>
      </c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</row>
    <row r="12" spans="1:26" ht="16.5">
      <c r="A12" s="4"/>
      <c r="B12" s="4"/>
      <c r="C12" s="4"/>
      <c r="D12" s="4"/>
      <c r="E12" s="4"/>
      <c r="F12" s="4"/>
      <c r="G12" s="4"/>
      <c r="H12" s="4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20"/>
      <c r="U12" s="20"/>
      <c r="V12" s="20"/>
      <c r="W12" s="20"/>
      <c r="X12" s="20"/>
      <c r="Y12" s="108"/>
      <c r="Z12" s="20"/>
    </row>
    <row r="13" spans="1:26" s="3" customFormat="1" ht="22.5" customHeight="1">
      <c r="A13" s="21" t="s">
        <v>10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 t="s">
        <v>11</v>
      </c>
      <c r="S13" s="22" t="s">
        <v>12</v>
      </c>
      <c r="T13" s="22" t="s">
        <v>13</v>
      </c>
      <c r="U13" s="22"/>
      <c r="V13" s="22"/>
      <c r="W13" s="22"/>
      <c r="X13" s="22"/>
      <c r="Y13" s="109" t="s">
        <v>14</v>
      </c>
      <c r="Z13" s="109"/>
    </row>
    <row r="14" spans="1:26" s="3" customFormat="1" ht="30.75" customHeight="1">
      <c r="A14" s="21" t="s">
        <v>15</v>
      </c>
      <c r="B14" s="21"/>
      <c r="C14" s="21"/>
      <c r="D14" s="21" t="s">
        <v>16</v>
      </c>
      <c r="E14" s="21"/>
      <c r="F14" s="21" t="s">
        <v>17</v>
      </c>
      <c r="G14" s="21"/>
      <c r="H14" s="21" t="s">
        <v>18</v>
      </c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2"/>
      <c r="T14" s="22"/>
      <c r="U14" s="22"/>
      <c r="V14" s="22"/>
      <c r="W14" s="22"/>
      <c r="X14" s="22"/>
      <c r="Y14" s="109"/>
      <c r="Z14" s="109"/>
    </row>
    <row r="15" spans="1:26" s="3" customFormat="1" ht="40.5" customHeight="1">
      <c r="A15" s="21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2"/>
      <c r="T15" s="22" t="s">
        <v>96</v>
      </c>
      <c r="U15" s="22" t="s">
        <v>23</v>
      </c>
      <c r="V15" s="22" t="s">
        <v>97</v>
      </c>
      <c r="W15" s="22" t="s">
        <v>98</v>
      </c>
      <c r="X15" s="22" t="s">
        <v>99</v>
      </c>
      <c r="Y15" s="109" t="s">
        <v>24</v>
      </c>
      <c r="Z15" s="22" t="s">
        <v>25</v>
      </c>
    </row>
    <row r="16" spans="1:26" s="3" customFormat="1" ht="13.5" customHeight="1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>
        <v>25</v>
      </c>
      <c r="S16" s="22">
        <v>26</v>
      </c>
      <c r="T16" s="22">
        <v>28</v>
      </c>
      <c r="U16" s="22">
        <v>29</v>
      </c>
      <c r="V16" s="22">
        <v>30</v>
      </c>
      <c r="W16" s="22">
        <v>31</v>
      </c>
      <c r="X16" s="22">
        <v>32</v>
      </c>
      <c r="Y16" s="109">
        <v>33</v>
      </c>
      <c r="Z16" s="22">
        <v>34</v>
      </c>
    </row>
    <row r="17" spans="1:26" s="117" customFormat="1" ht="25.5" customHeight="1">
      <c r="A17" s="111">
        <v>6</v>
      </c>
      <c r="B17" s="111">
        <v>1</v>
      </c>
      <c r="C17" s="111">
        <v>9</v>
      </c>
      <c r="D17" s="111">
        <v>0</v>
      </c>
      <c r="E17" s="111">
        <v>0</v>
      </c>
      <c r="F17" s="111">
        <v>0</v>
      </c>
      <c r="G17" s="111">
        <v>0</v>
      </c>
      <c r="H17" s="111">
        <v>1</v>
      </c>
      <c r="I17" s="111">
        <v>1</v>
      </c>
      <c r="J17" s="111">
        <v>0</v>
      </c>
      <c r="K17" s="111">
        <v>0</v>
      </c>
      <c r="L17" s="111">
        <v>0</v>
      </c>
      <c r="M17" s="111">
        <v>0</v>
      </c>
      <c r="N17" s="111">
        <v>0</v>
      </c>
      <c r="O17" s="111">
        <v>0</v>
      </c>
      <c r="P17" s="111">
        <v>0</v>
      </c>
      <c r="Q17" s="111">
        <v>0</v>
      </c>
      <c r="R17" s="112" t="s">
        <v>26</v>
      </c>
      <c r="S17" s="116" t="s">
        <v>27</v>
      </c>
      <c r="T17" s="114">
        <f>T22+T46+T74</f>
        <v>25628.403</v>
      </c>
      <c r="U17" s="114">
        <f>U22+U46+U74</f>
        <v>25704.432</v>
      </c>
      <c r="V17" s="114">
        <f>V22+V46+V74</f>
        <v>69368.932</v>
      </c>
      <c r="W17" s="114">
        <f>W22+W46+W74</f>
        <v>22951.832000000002</v>
      </c>
      <c r="X17" s="114">
        <f>X22+X46+X74</f>
        <v>22951.832000000002</v>
      </c>
      <c r="Y17" s="115">
        <f>Y22+Y46+Y74</f>
        <v>166605.431</v>
      </c>
      <c r="Z17" s="116">
        <v>2028</v>
      </c>
    </row>
    <row r="18" spans="1:26" s="3" customFormat="1" ht="29.25">
      <c r="A18" s="21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7" t="s">
        <v>213</v>
      </c>
      <c r="S18" s="35" t="s">
        <v>29</v>
      </c>
      <c r="T18" s="35"/>
      <c r="U18" s="35"/>
      <c r="V18" s="35"/>
      <c r="W18" s="35"/>
      <c r="X18" s="35"/>
      <c r="Y18" s="118"/>
      <c r="Z18" s="36"/>
    </row>
    <row r="19" spans="1:26" s="3" customFormat="1" ht="42.75" customHeight="1">
      <c r="A19" s="21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49" t="s">
        <v>101</v>
      </c>
      <c r="S19" s="36" t="s">
        <v>27</v>
      </c>
      <c r="T19" s="48">
        <f>T34</f>
        <v>218.2</v>
      </c>
      <c r="U19" s="48">
        <f>U34</f>
        <v>178.1</v>
      </c>
      <c r="V19" s="48">
        <f>V34</f>
        <v>178.1</v>
      </c>
      <c r="W19" s="48">
        <f>W34</f>
        <v>178.1</v>
      </c>
      <c r="X19" s="48">
        <f>X34</f>
        <v>178.1</v>
      </c>
      <c r="Y19" s="119">
        <f>Y34</f>
        <v>930.5999999999999</v>
      </c>
      <c r="Z19" s="36">
        <v>2028</v>
      </c>
    </row>
    <row r="20" spans="1:26" s="3" customFormat="1" ht="30" customHeight="1">
      <c r="A20" s="21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7" t="s">
        <v>214</v>
      </c>
      <c r="S20" s="35" t="s">
        <v>29</v>
      </c>
      <c r="T20" s="38"/>
      <c r="U20" s="38"/>
      <c r="V20" s="38"/>
      <c r="W20" s="38"/>
      <c r="X20" s="38"/>
      <c r="Y20" s="120"/>
      <c r="Z20" s="36"/>
    </row>
    <row r="21" spans="1:26" s="3" customFormat="1" ht="27.75" customHeight="1">
      <c r="A21" s="21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49" t="s">
        <v>103</v>
      </c>
      <c r="S21" s="36" t="s">
        <v>27</v>
      </c>
      <c r="T21" s="48">
        <f>T49</f>
        <v>790.8</v>
      </c>
      <c r="U21" s="48">
        <f>T57</f>
        <v>790.8</v>
      </c>
      <c r="V21" s="48">
        <f>V49</f>
        <v>790.8</v>
      </c>
      <c r="W21" s="48">
        <f>W49</f>
        <v>790.8</v>
      </c>
      <c r="X21" s="48">
        <f>X49</f>
        <v>790.8</v>
      </c>
      <c r="Y21" s="119">
        <f>Y49</f>
        <v>3954</v>
      </c>
      <c r="Z21" s="36">
        <v>2028</v>
      </c>
    </row>
    <row r="22" spans="1:26" s="216" customFormat="1" ht="29.25">
      <c r="A22" s="213">
        <v>6</v>
      </c>
      <c r="B22" s="213">
        <v>1</v>
      </c>
      <c r="C22" s="213">
        <v>9</v>
      </c>
      <c r="D22" s="213">
        <v>0</v>
      </c>
      <c r="E22" s="213">
        <v>1</v>
      </c>
      <c r="F22" s="213">
        <v>1</v>
      </c>
      <c r="G22" s="213">
        <v>3</v>
      </c>
      <c r="H22" s="213">
        <v>1</v>
      </c>
      <c r="I22" s="213">
        <v>1</v>
      </c>
      <c r="J22" s="213">
        <v>1</v>
      </c>
      <c r="K22" s="213">
        <v>0</v>
      </c>
      <c r="L22" s="213">
        <v>0</v>
      </c>
      <c r="M22" s="213">
        <v>0</v>
      </c>
      <c r="N22" s="213">
        <v>0</v>
      </c>
      <c r="O22" s="213">
        <v>0</v>
      </c>
      <c r="P22" s="213">
        <v>0</v>
      </c>
      <c r="Q22" s="213">
        <v>0</v>
      </c>
      <c r="R22" s="33" t="s">
        <v>215</v>
      </c>
      <c r="S22" s="214" t="s">
        <v>27</v>
      </c>
      <c r="T22" s="215">
        <f>T23+T32+T42</f>
        <v>2387.8050000000003</v>
      </c>
      <c r="U22" s="215">
        <f>U23+U32+U42</f>
        <v>2387.8050000000003</v>
      </c>
      <c r="V22" s="215">
        <f>V23+V32+V42</f>
        <v>2387.8050000000003</v>
      </c>
      <c r="W22" s="215">
        <f>W23+W32+W42</f>
        <v>2387.8050000000003</v>
      </c>
      <c r="X22" s="215">
        <f>X23+X32+X42</f>
        <v>2387.8050000000003</v>
      </c>
      <c r="Y22" s="215">
        <f>Y23+Y32+Y42</f>
        <v>11939.025000000001</v>
      </c>
      <c r="Z22" s="214">
        <v>2028</v>
      </c>
    </row>
    <row r="23" spans="1:26" s="130" customFormat="1" ht="30.75" customHeight="1">
      <c r="A23" s="126">
        <v>6</v>
      </c>
      <c r="B23" s="126">
        <v>1</v>
      </c>
      <c r="C23" s="126">
        <v>9</v>
      </c>
      <c r="D23" s="126">
        <v>0</v>
      </c>
      <c r="E23" s="126">
        <v>1</v>
      </c>
      <c r="F23" s="126">
        <v>1</v>
      </c>
      <c r="G23" s="126">
        <v>3</v>
      </c>
      <c r="H23" s="126">
        <v>1</v>
      </c>
      <c r="I23" s="126">
        <v>1</v>
      </c>
      <c r="J23" s="126">
        <v>1</v>
      </c>
      <c r="K23" s="126">
        <v>0</v>
      </c>
      <c r="L23" s="126">
        <v>1</v>
      </c>
      <c r="M23" s="126">
        <v>0</v>
      </c>
      <c r="N23" s="126">
        <v>0</v>
      </c>
      <c r="O23" s="126">
        <v>0</v>
      </c>
      <c r="P23" s="126">
        <v>0</v>
      </c>
      <c r="Q23" s="126">
        <v>0</v>
      </c>
      <c r="R23" s="217" t="s">
        <v>216</v>
      </c>
      <c r="S23" s="136" t="s">
        <v>27</v>
      </c>
      <c r="T23" s="129">
        <f>T25+T27+T29</f>
        <v>2059.3050000000003</v>
      </c>
      <c r="U23" s="129">
        <f>U25+U27+U29</f>
        <v>2059.3050000000003</v>
      </c>
      <c r="V23" s="129">
        <f>V25+V27+V29</f>
        <v>2059.3050000000003</v>
      </c>
      <c r="W23" s="129">
        <f>W25+W27+W29</f>
        <v>2059.3050000000003</v>
      </c>
      <c r="X23" s="129">
        <f>X25+X27+X29</f>
        <v>2059.3050000000003</v>
      </c>
      <c r="Y23" s="129">
        <f aca="true" t="shared" si="0" ref="Y23:Y27">SUM(T23:X23)</f>
        <v>10296.525000000001</v>
      </c>
      <c r="Z23" s="136">
        <v>2028</v>
      </c>
    </row>
    <row r="24" spans="1:26" s="3" customFormat="1" ht="29.25">
      <c r="A24" s="21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218" t="s">
        <v>106</v>
      </c>
      <c r="S24" s="36" t="s">
        <v>107</v>
      </c>
      <c r="T24" s="131">
        <f>T26</f>
        <v>12</v>
      </c>
      <c r="U24" s="131">
        <f>U26</f>
        <v>12</v>
      </c>
      <c r="V24" s="131">
        <f>V26</f>
        <v>12</v>
      </c>
      <c r="W24" s="131">
        <f>W26</f>
        <v>12</v>
      </c>
      <c r="X24" s="131">
        <f>X26</f>
        <v>12</v>
      </c>
      <c r="Y24" s="120">
        <f t="shared" si="0"/>
        <v>60</v>
      </c>
      <c r="Z24" s="36">
        <v>2028</v>
      </c>
    </row>
    <row r="25" spans="1:26" s="3" customFormat="1" ht="31.5" customHeight="1">
      <c r="A25" s="21">
        <v>6</v>
      </c>
      <c r="B25" s="21">
        <v>1</v>
      </c>
      <c r="C25" s="21">
        <v>9</v>
      </c>
      <c r="D25" s="21">
        <v>0</v>
      </c>
      <c r="E25" s="21">
        <v>1</v>
      </c>
      <c r="F25" s="21">
        <v>1</v>
      </c>
      <c r="G25" s="21">
        <v>3</v>
      </c>
      <c r="H25" s="21">
        <v>1</v>
      </c>
      <c r="I25" s="21">
        <v>1</v>
      </c>
      <c r="J25" s="21">
        <v>1</v>
      </c>
      <c r="K25" s="21">
        <v>0</v>
      </c>
      <c r="L25" s="21">
        <v>1</v>
      </c>
      <c r="M25" s="21">
        <v>2</v>
      </c>
      <c r="N25" s="21">
        <v>0</v>
      </c>
      <c r="O25" s="21">
        <v>0</v>
      </c>
      <c r="P25" s="21">
        <v>1</v>
      </c>
      <c r="Q25" s="21">
        <v>0</v>
      </c>
      <c r="R25" s="37" t="s">
        <v>109</v>
      </c>
      <c r="S25" s="36" t="s">
        <v>27</v>
      </c>
      <c r="T25" s="48">
        <f>19.5+250</f>
        <v>269.5</v>
      </c>
      <c r="U25" s="48">
        <v>269.5</v>
      </c>
      <c r="V25" s="48">
        <v>269.5</v>
      </c>
      <c r="W25" s="48">
        <v>269.5</v>
      </c>
      <c r="X25" s="48">
        <v>269.5</v>
      </c>
      <c r="Y25" s="119">
        <f t="shared" si="0"/>
        <v>1347.5</v>
      </c>
      <c r="Z25" s="36">
        <v>2028</v>
      </c>
    </row>
    <row r="26" spans="1:26" s="3" customFormat="1" ht="29.25">
      <c r="A26" s="21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7" t="s">
        <v>110</v>
      </c>
      <c r="S26" s="132" t="s">
        <v>107</v>
      </c>
      <c r="T26" s="38">
        <v>12</v>
      </c>
      <c r="U26" s="38">
        <v>12</v>
      </c>
      <c r="V26" s="38">
        <v>12</v>
      </c>
      <c r="W26" s="38">
        <v>12</v>
      </c>
      <c r="X26" s="38">
        <v>12</v>
      </c>
      <c r="Y26" s="120">
        <f t="shared" si="0"/>
        <v>60</v>
      </c>
      <c r="Z26" s="36">
        <v>2028</v>
      </c>
    </row>
    <row r="27" spans="1:26" s="3" customFormat="1" ht="42.75">
      <c r="A27" s="21">
        <v>6</v>
      </c>
      <c r="B27" s="21">
        <v>1</v>
      </c>
      <c r="C27" s="21">
        <v>9</v>
      </c>
      <c r="D27" s="21">
        <v>0</v>
      </c>
      <c r="E27" s="21">
        <v>1</v>
      </c>
      <c r="F27" s="21">
        <v>1</v>
      </c>
      <c r="G27" s="21">
        <v>3</v>
      </c>
      <c r="H27" s="21">
        <v>1</v>
      </c>
      <c r="I27" s="21">
        <v>1</v>
      </c>
      <c r="J27" s="21">
        <v>1</v>
      </c>
      <c r="K27" s="21">
        <v>0</v>
      </c>
      <c r="L27" s="21">
        <v>1</v>
      </c>
      <c r="M27" s="21">
        <v>2</v>
      </c>
      <c r="N27" s="21">
        <v>0</v>
      </c>
      <c r="O27" s="21">
        <v>0</v>
      </c>
      <c r="P27" s="21">
        <v>2</v>
      </c>
      <c r="Q27" s="21">
        <v>0</v>
      </c>
      <c r="R27" s="37" t="s">
        <v>111</v>
      </c>
      <c r="S27" s="36" t="s">
        <v>27</v>
      </c>
      <c r="T27" s="58">
        <v>78.8</v>
      </c>
      <c r="U27" s="58">
        <v>78.8</v>
      </c>
      <c r="V27" s="58">
        <v>78.8</v>
      </c>
      <c r="W27" s="58">
        <v>78.8</v>
      </c>
      <c r="X27" s="58">
        <v>78.8</v>
      </c>
      <c r="Y27" s="134">
        <f t="shared" si="0"/>
        <v>394</v>
      </c>
      <c r="Z27" s="36">
        <v>2028</v>
      </c>
    </row>
    <row r="28" spans="1:26" s="3" customFormat="1" ht="29.25">
      <c r="A28" s="66"/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70"/>
      <c r="R28" s="37" t="s">
        <v>112</v>
      </c>
      <c r="S28" s="36" t="s">
        <v>36</v>
      </c>
      <c r="T28" s="38">
        <v>100</v>
      </c>
      <c r="U28" s="38">
        <v>100</v>
      </c>
      <c r="V28" s="38">
        <v>100</v>
      </c>
      <c r="W28" s="38">
        <v>100</v>
      </c>
      <c r="X28" s="38">
        <v>100</v>
      </c>
      <c r="Y28" s="120">
        <v>100</v>
      </c>
      <c r="Z28" s="36">
        <v>2028</v>
      </c>
    </row>
    <row r="29" spans="1:26" s="3" customFormat="1" ht="27.75" customHeight="1">
      <c r="A29" s="21">
        <v>6</v>
      </c>
      <c r="B29" s="21">
        <v>1</v>
      </c>
      <c r="C29" s="21">
        <v>9</v>
      </c>
      <c r="D29" s="21">
        <v>0</v>
      </c>
      <c r="E29" s="21">
        <v>1</v>
      </c>
      <c r="F29" s="21">
        <v>1</v>
      </c>
      <c r="G29" s="21">
        <v>3</v>
      </c>
      <c r="H29" s="21">
        <v>1</v>
      </c>
      <c r="I29" s="21">
        <v>1</v>
      </c>
      <c r="J29" s="21">
        <v>1</v>
      </c>
      <c r="K29" s="21">
        <v>0</v>
      </c>
      <c r="L29" s="21">
        <v>1</v>
      </c>
      <c r="M29" s="21">
        <v>2</v>
      </c>
      <c r="N29" s="21">
        <v>0</v>
      </c>
      <c r="O29" s="21">
        <v>0</v>
      </c>
      <c r="P29" s="21">
        <v>3</v>
      </c>
      <c r="Q29" s="21">
        <v>0</v>
      </c>
      <c r="R29" s="37" t="s">
        <v>113</v>
      </c>
      <c r="S29" s="36" t="s">
        <v>27</v>
      </c>
      <c r="T29" s="58">
        <v>1711.005</v>
      </c>
      <c r="U29" s="58">
        <v>1711.005</v>
      </c>
      <c r="V29" s="58">
        <v>1711.005</v>
      </c>
      <c r="W29" s="58">
        <v>1711.005</v>
      </c>
      <c r="X29" s="58">
        <v>1711.005</v>
      </c>
      <c r="Y29" s="134">
        <f>SUM(T29:X29)</f>
        <v>8555.025000000001</v>
      </c>
      <c r="Z29" s="36">
        <v>2028</v>
      </c>
    </row>
    <row r="30" spans="1:26" s="3" customFormat="1" ht="29.25">
      <c r="A30" s="66"/>
      <c r="B30" s="66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70"/>
      <c r="R30" s="37" t="s">
        <v>217</v>
      </c>
      <c r="S30" s="36" t="s">
        <v>36</v>
      </c>
      <c r="T30" s="38">
        <v>100</v>
      </c>
      <c r="U30" s="38">
        <v>100</v>
      </c>
      <c r="V30" s="38">
        <v>100</v>
      </c>
      <c r="W30" s="38">
        <v>100</v>
      </c>
      <c r="X30" s="38">
        <v>100</v>
      </c>
      <c r="Y30" s="120">
        <v>100</v>
      </c>
      <c r="Z30" s="36">
        <v>2028</v>
      </c>
    </row>
    <row r="31" spans="1:26" s="3" customFormat="1" ht="29.25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37" t="s">
        <v>108</v>
      </c>
      <c r="S31" s="36" t="s">
        <v>44</v>
      </c>
      <c r="T31" s="38">
        <v>1</v>
      </c>
      <c r="U31" s="56">
        <v>1</v>
      </c>
      <c r="V31" s="56">
        <v>1</v>
      </c>
      <c r="W31" s="56">
        <v>1</v>
      </c>
      <c r="X31" s="38">
        <v>1</v>
      </c>
      <c r="Y31" s="120">
        <v>1</v>
      </c>
      <c r="Z31" s="36">
        <v>2028</v>
      </c>
    </row>
    <row r="32" spans="1:26" s="130" customFormat="1" ht="27.75" customHeight="1">
      <c r="A32" s="126">
        <v>6</v>
      </c>
      <c r="B32" s="126">
        <v>1</v>
      </c>
      <c r="C32" s="126">
        <v>9</v>
      </c>
      <c r="D32" s="126">
        <v>0</v>
      </c>
      <c r="E32" s="126">
        <v>1</v>
      </c>
      <c r="F32" s="126">
        <v>1</v>
      </c>
      <c r="G32" s="126">
        <v>3</v>
      </c>
      <c r="H32" s="126">
        <v>1</v>
      </c>
      <c r="I32" s="126">
        <v>1</v>
      </c>
      <c r="J32" s="126">
        <v>1</v>
      </c>
      <c r="K32" s="126">
        <v>0</v>
      </c>
      <c r="L32" s="126">
        <v>2</v>
      </c>
      <c r="M32" s="126">
        <v>0</v>
      </c>
      <c r="N32" s="126">
        <v>0</v>
      </c>
      <c r="O32" s="126">
        <v>0</v>
      </c>
      <c r="P32" s="126">
        <v>0</v>
      </c>
      <c r="Q32" s="126">
        <v>0</v>
      </c>
      <c r="R32" s="219" t="s">
        <v>115</v>
      </c>
      <c r="S32" s="136" t="s">
        <v>27</v>
      </c>
      <c r="T32" s="129">
        <f>T35</f>
        <v>328.5</v>
      </c>
      <c r="U32" s="129">
        <f>U35</f>
        <v>328.5</v>
      </c>
      <c r="V32" s="129">
        <f>V35</f>
        <v>328.5</v>
      </c>
      <c r="W32" s="129">
        <f>W35</f>
        <v>328.5</v>
      </c>
      <c r="X32" s="129">
        <f>X35</f>
        <v>328.5</v>
      </c>
      <c r="Y32" s="119">
        <f>Y35</f>
        <v>1642.5</v>
      </c>
      <c r="Z32" s="36">
        <v>2028</v>
      </c>
    </row>
    <row r="33" spans="1:26" s="3" customFormat="1" ht="23.25" customHeight="1">
      <c r="A33" s="21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7" t="s">
        <v>116</v>
      </c>
      <c r="S33" s="132" t="s">
        <v>107</v>
      </c>
      <c r="T33" s="38">
        <v>20</v>
      </c>
      <c r="U33" s="38">
        <v>20</v>
      </c>
      <c r="V33" s="38">
        <v>20</v>
      </c>
      <c r="W33" s="38">
        <v>20</v>
      </c>
      <c r="X33" s="38">
        <v>20</v>
      </c>
      <c r="Y33" s="120">
        <v>20</v>
      </c>
      <c r="Z33" s="36">
        <v>2028</v>
      </c>
    </row>
    <row r="34" spans="1:26" s="3" customFormat="1" ht="29.25">
      <c r="A34" s="21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7" t="s">
        <v>117</v>
      </c>
      <c r="S34" s="36" t="s">
        <v>27</v>
      </c>
      <c r="T34" s="48">
        <v>218.2</v>
      </c>
      <c r="U34" s="48">
        <v>178.1</v>
      </c>
      <c r="V34" s="48">
        <v>178.1</v>
      </c>
      <c r="W34" s="48">
        <v>178.1</v>
      </c>
      <c r="X34" s="48">
        <v>178.1</v>
      </c>
      <c r="Y34" s="119">
        <f aca="true" t="shared" si="1" ref="Y34:Y36">SUM(T34:X34)</f>
        <v>930.5999999999999</v>
      </c>
      <c r="Z34" s="36">
        <v>2028</v>
      </c>
    </row>
    <row r="35" spans="1:26" s="3" customFormat="1" ht="30.75" customHeight="1">
      <c r="A35" s="21">
        <v>6</v>
      </c>
      <c r="B35" s="21">
        <v>1</v>
      </c>
      <c r="C35" s="21">
        <v>9</v>
      </c>
      <c r="D35" s="21">
        <v>0</v>
      </c>
      <c r="E35" s="21">
        <v>1</v>
      </c>
      <c r="F35" s="21">
        <v>1</v>
      </c>
      <c r="G35" s="21">
        <v>3</v>
      </c>
      <c r="H35" s="21">
        <v>1</v>
      </c>
      <c r="I35" s="21">
        <v>1</v>
      </c>
      <c r="J35" s="21">
        <v>1</v>
      </c>
      <c r="K35" s="21">
        <v>0</v>
      </c>
      <c r="L35" s="21">
        <v>2</v>
      </c>
      <c r="M35" s="21">
        <v>2</v>
      </c>
      <c r="N35" s="21">
        <v>0</v>
      </c>
      <c r="O35" s="21">
        <v>0</v>
      </c>
      <c r="P35" s="21">
        <v>1</v>
      </c>
      <c r="Q35" s="21">
        <v>0</v>
      </c>
      <c r="R35" s="220" t="s">
        <v>218</v>
      </c>
      <c r="S35" s="36" t="s">
        <v>27</v>
      </c>
      <c r="T35" s="58">
        <f>34.5+294</f>
        <v>328.5</v>
      </c>
      <c r="U35" s="58">
        <v>328.5</v>
      </c>
      <c r="V35" s="58">
        <v>328.5</v>
      </c>
      <c r="W35" s="58">
        <v>328.5</v>
      </c>
      <c r="X35" s="58">
        <v>328.5</v>
      </c>
      <c r="Y35" s="134">
        <f t="shared" si="1"/>
        <v>1642.5</v>
      </c>
      <c r="Z35" s="36">
        <v>2028</v>
      </c>
    </row>
    <row r="36" spans="1:26" s="3" customFormat="1" ht="29.25">
      <c r="A36" s="21"/>
      <c r="B36" s="21"/>
      <c r="C36" s="21"/>
      <c r="D36" s="59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37" t="s">
        <v>174</v>
      </c>
      <c r="S36" s="36" t="s">
        <v>107</v>
      </c>
      <c r="T36" s="38">
        <v>23</v>
      </c>
      <c r="U36" s="38">
        <v>23</v>
      </c>
      <c r="V36" s="38">
        <v>23</v>
      </c>
      <c r="W36" s="38">
        <v>23</v>
      </c>
      <c r="X36" s="38">
        <v>23</v>
      </c>
      <c r="Y36" s="120">
        <f t="shared" si="1"/>
        <v>115</v>
      </c>
      <c r="Z36" s="36">
        <v>2028</v>
      </c>
    </row>
    <row r="37" spans="1:26" s="3" customFormat="1" ht="29.25">
      <c r="A37" s="21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7" t="s">
        <v>120</v>
      </c>
      <c r="S37" s="36" t="s">
        <v>44</v>
      </c>
      <c r="T37" s="38">
        <v>1</v>
      </c>
      <c r="U37" s="56">
        <v>1</v>
      </c>
      <c r="V37" s="56">
        <v>1</v>
      </c>
      <c r="W37" s="56">
        <v>1</v>
      </c>
      <c r="X37" s="38">
        <v>1</v>
      </c>
      <c r="Y37" s="120">
        <v>1</v>
      </c>
      <c r="Z37" s="36">
        <v>2028</v>
      </c>
    </row>
    <row r="38" spans="1:26" s="3" customFormat="1" ht="42.75">
      <c r="A38" s="21"/>
      <c r="B38" s="21"/>
      <c r="C38" s="21"/>
      <c r="D38" s="59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37" t="s">
        <v>121</v>
      </c>
      <c r="S38" s="36" t="s">
        <v>44</v>
      </c>
      <c r="T38" s="38">
        <v>1</v>
      </c>
      <c r="U38" s="56">
        <v>1</v>
      </c>
      <c r="V38" s="56">
        <v>1</v>
      </c>
      <c r="W38" s="56">
        <v>1</v>
      </c>
      <c r="X38" s="38">
        <v>1</v>
      </c>
      <c r="Y38" s="38">
        <v>1</v>
      </c>
      <c r="Z38" s="36">
        <v>2028</v>
      </c>
    </row>
    <row r="39" spans="1:26" s="3" customFormat="1" ht="23.25" customHeight="1">
      <c r="A39" s="21"/>
      <c r="B39" s="21"/>
      <c r="C39" s="21"/>
      <c r="D39" s="59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37" t="s">
        <v>122</v>
      </c>
      <c r="S39" s="132" t="s">
        <v>107</v>
      </c>
      <c r="T39" s="56">
        <v>4</v>
      </c>
      <c r="U39" s="56">
        <v>4</v>
      </c>
      <c r="V39" s="56">
        <v>4</v>
      </c>
      <c r="W39" s="56">
        <v>4</v>
      </c>
      <c r="X39" s="56">
        <v>4</v>
      </c>
      <c r="Y39" s="120">
        <f>SUM(T39:X39)</f>
        <v>20</v>
      </c>
      <c r="Z39" s="36">
        <v>2028</v>
      </c>
    </row>
    <row r="40" spans="1:26" s="3" customFormat="1" ht="29.25">
      <c r="A40" s="21"/>
      <c r="B40" s="21"/>
      <c r="C40" s="21"/>
      <c r="D40" s="59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221" t="s">
        <v>219</v>
      </c>
      <c r="S40" s="36" t="s">
        <v>36</v>
      </c>
      <c r="T40" s="38">
        <v>3</v>
      </c>
      <c r="U40" s="38">
        <v>3</v>
      </c>
      <c r="V40" s="38">
        <v>3</v>
      </c>
      <c r="W40" s="38">
        <v>3</v>
      </c>
      <c r="X40" s="38">
        <v>3</v>
      </c>
      <c r="Y40" s="120">
        <v>3</v>
      </c>
      <c r="Z40" s="36">
        <v>2028</v>
      </c>
    </row>
    <row r="41" spans="1:26" s="3" customFormat="1" ht="29.25" customHeight="1">
      <c r="A41" s="59"/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37" t="s">
        <v>123</v>
      </c>
      <c r="S41" s="36" t="s">
        <v>44</v>
      </c>
      <c r="T41" s="56">
        <v>1</v>
      </c>
      <c r="U41" s="56">
        <v>1</v>
      </c>
      <c r="V41" s="56">
        <v>1</v>
      </c>
      <c r="W41" s="56">
        <v>1</v>
      </c>
      <c r="X41" s="56">
        <v>1</v>
      </c>
      <c r="Y41" s="137">
        <v>1</v>
      </c>
      <c r="Z41" s="36">
        <v>2028</v>
      </c>
    </row>
    <row r="42" spans="1:26" s="130" customFormat="1" ht="42.75">
      <c r="A42" s="126"/>
      <c r="B42" s="126"/>
      <c r="C42" s="126"/>
      <c r="D42" s="126"/>
      <c r="E42" s="126"/>
      <c r="F42" s="126"/>
      <c r="G42" s="126"/>
      <c r="H42" s="126"/>
      <c r="I42" s="126"/>
      <c r="J42" s="126"/>
      <c r="K42" s="126"/>
      <c r="L42" s="126"/>
      <c r="M42" s="126"/>
      <c r="N42" s="126"/>
      <c r="O42" s="126"/>
      <c r="P42" s="126"/>
      <c r="Q42" s="126"/>
      <c r="R42" s="219" t="s">
        <v>124</v>
      </c>
      <c r="S42" s="136" t="s">
        <v>125</v>
      </c>
      <c r="T42" s="129">
        <v>0</v>
      </c>
      <c r="U42" s="129">
        <v>0</v>
      </c>
      <c r="V42" s="129">
        <v>0</v>
      </c>
      <c r="W42" s="129">
        <v>0</v>
      </c>
      <c r="X42" s="129">
        <v>0</v>
      </c>
      <c r="Y42" s="119">
        <v>0</v>
      </c>
      <c r="Z42" s="36">
        <v>2028</v>
      </c>
    </row>
    <row r="43" spans="1:26" s="3" customFormat="1" ht="29.25">
      <c r="A43" s="139"/>
      <c r="B43" s="139"/>
      <c r="C43" s="140"/>
      <c r="D43" s="140"/>
      <c r="E43" s="140"/>
      <c r="F43" s="140"/>
      <c r="G43" s="140"/>
      <c r="H43" s="140"/>
      <c r="I43" s="140"/>
      <c r="J43" s="139"/>
      <c r="K43" s="139"/>
      <c r="L43" s="139"/>
      <c r="M43" s="139"/>
      <c r="N43" s="139"/>
      <c r="O43" s="139"/>
      <c r="P43" s="139"/>
      <c r="Q43" s="141"/>
      <c r="R43" s="142" t="s">
        <v>126</v>
      </c>
      <c r="S43" s="143" t="s">
        <v>107</v>
      </c>
      <c r="T43" s="143">
        <v>2</v>
      </c>
      <c r="U43" s="143">
        <v>2</v>
      </c>
      <c r="V43" s="143">
        <v>2</v>
      </c>
      <c r="W43" s="143">
        <v>2</v>
      </c>
      <c r="X43" s="143">
        <v>2</v>
      </c>
      <c r="Y43" s="144">
        <v>2</v>
      </c>
      <c r="Z43" s="36">
        <v>2028</v>
      </c>
    </row>
    <row r="44" spans="1:26" s="3" customFormat="1" ht="29.25" customHeight="1">
      <c r="A44" s="139"/>
      <c r="B44" s="139"/>
      <c r="C44" s="140"/>
      <c r="D44" s="140"/>
      <c r="E44" s="140"/>
      <c r="F44" s="140"/>
      <c r="G44" s="140"/>
      <c r="H44" s="140"/>
      <c r="I44" s="140"/>
      <c r="J44" s="139"/>
      <c r="K44" s="139"/>
      <c r="L44" s="139"/>
      <c r="M44" s="139"/>
      <c r="N44" s="139"/>
      <c r="O44" s="139"/>
      <c r="P44" s="139"/>
      <c r="Q44" s="141"/>
      <c r="R44" s="142" t="s">
        <v>127</v>
      </c>
      <c r="S44" s="132" t="s">
        <v>128</v>
      </c>
      <c r="T44" s="132">
        <v>1</v>
      </c>
      <c r="U44" s="132">
        <v>1</v>
      </c>
      <c r="V44" s="132">
        <v>1</v>
      </c>
      <c r="W44" s="132">
        <v>1</v>
      </c>
      <c r="X44" s="132">
        <v>1</v>
      </c>
      <c r="Y44" s="109">
        <v>1</v>
      </c>
      <c r="Z44" s="36">
        <v>2028</v>
      </c>
    </row>
    <row r="45" spans="1:26" s="3" customFormat="1" ht="33.75" customHeight="1">
      <c r="A45" s="139"/>
      <c r="B45" s="139"/>
      <c r="C45" s="140"/>
      <c r="D45" s="140"/>
      <c r="E45" s="140"/>
      <c r="F45" s="140"/>
      <c r="G45" s="140"/>
      <c r="H45" s="140"/>
      <c r="I45" s="140"/>
      <c r="J45" s="139"/>
      <c r="K45" s="139"/>
      <c r="L45" s="139"/>
      <c r="M45" s="139"/>
      <c r="N45" s="139"/>
      <c r="O45" s="139"/>
      <c r="P45" s="139"/>
      <c r="Q45" s="141"/>
      <c r="R45" s="145" t="s">
        <v>129</v>
      </c>
      <c r="S45" s="132" t="s">
        <v>128</v>
      </c>
      <c r="T45" s="132">
        <v>1</v>
      </c>
      <c r="U45" s="132">
        <v>1</v>
      </c>
      <c r="V45" s="132">
        <v>1</v>
      </c>
      <c r="W45" s="132">
        <v>1</v>
      </c>
      <c r="X45" s="132">
        <v>1</v>
      </c>
      <c r="Y45" s="109">
        <v>1</v>
      </c>
      <c r="Z45" s="36">
        <v>2028</v>
      </c>
    </row>
    <row r="46" spans="1:26" s="222" customFormat="1" ht="31.5" customHeight="1">
      <c r="A46" s="213">
        <v>6</v>
      </c>
      <c r="B46" s="213">
        <v>1</v>
      </c>
      <c r="C46" s="213">
        <v>9</v>
      </c>
      <c r="D46" s="213">
        <v>0</v>
      </c>
      <c r="E46" s="213">
        <v>4</v>
      </c>
      <c r="F46" s="213">
        <v>0</v>
      </c>
      <c r="G46" s="213">
        <v>0</v>
      </c>
      <c r="H46" s="213">
        <v>1</v>
      </c>
      <c r="I46" s="213">
        <v>1</v>
      </c>
      <c r="J46" s="213">
        <v>2</v>
      </c>
      <c r="K46" s="213">
        <v>0</v>
      </c>
      <c r="L46" s="213">
        <v>0</v>
      </c>
      <c r="M46" s="213">
        <v>0</v>
      </c>
      <c r="N46" s="213">
        <v>0</v>
      </c>
      <c r="O46" s="213">
        <v>0</v>
      </c>
      <c r="P46" s="213">
        <v>0</v>
      </c>
      <c r="Q46" s="213">
        <v>0</v>
      </c>
      <c r="R46" s="33" t="s">
        <v>220</v>
      </c>
      <c r="S46" s="45" t="s">
        <v>27</v>
      </c>
      <c r="T46" s="215">
        <f>T47+T62+T69</f>
        <v>4711.536</v>
      </c>
      <c r="U46" s="215">
        <f>U47+U62+U69</f>
        <v>5105.736</v>
      </c>
      <c r="V46" s="215">
        <f>V47+V62+V69</f>
        <v>48770.236000000004</v>
      </c>
      <c r="W46" s="215">
        <f>W47+W62+W69</f>
        <v>2353.136</v>
      </c>
      <c r="X46" s="215">
        <f>X47+X62+X69</f>
        <v>2353.136</v>
      </c>
      <c r="Y46" s="215">
        <f>Y47+Y62+Y69</f>
        <v>63293.780000000006</v>
      </c>
      <c r="Z46" s="45">
        <v>2028</v>
      </c>
    </row>
    <row r="47" spans="1:26" s="155" customFormat="1" ht="38.25" customHeight="1">
      <c r="A47" s="126">
        <v>6</v>
      </c>
      <c r="B47" s="126">
        <v>1</v>
      </c>
      <c r="C47" s="126">
        <v>9</v>
      </c>
      <c r="D47" s="126">
        <v>0</v>
      </c>
      <c r="E47" s="126">
        <v>4</v>
      </c>
      <c r="F47" s="126">
        <v>1</v>
      </c>
      <c r="G47" s="126">
        <v>2</v>
      </c>
      <c r="H47" s="126">
        <v>1</v>
      </c>
      <c r="I47" s="126">
        <v>1</v>
      </c>
      <c r="J47" s="126">
        <v>2</v>
      </c>
      <c r="K47" s="126">
        <v>0</v>
      </c>
      <c r="L47" s="126">
        <v>1</v>
      </c>
      <c r="M47" s="126">
        <v>0</v>
      </c>
      <c r="N47" s="126">
        <v>0</v>
      </c>
      <c r="O47" s="126">
        <v>0</v>
      </c>
      <c r="P47" s="126">
        <v>0</v>
      </c>
      <c r="Q47" s="126">
        <v>0</v>
      </c>
      <c r="R47" s="223" t="s">
        <v>221</v>
      </c>
      <c r="S47" s="136" t="s">
        <v>27</v>
      </c>
      <c r="T47" s="129">
        <f>T50+T52</f>
        <v>2346.3360000000002</v>
      </c>
      <c r="U47" s="129">
        <f>U50+U52</f>
        <v>2345.536</v>
      </c>
      <c r="V47" s="129">
        <f>V50+V52</f>
        <v>1904.436</v>
      </c>
      <c r="W47" s="129">
        <f>W50+W52</f>
        <v>2353.136</v>
      </c>
      <c r="X47" s="129">
        <f>X50+X52</f>
        <v>2353.136</v>
      </c>
      <c r="Y47" s="129">
        <f>Y50+Y52</f>
        <v>11302.58</v>
      </c>
      <c r="Z47" s="36">
        <v>2028</v>
      </c>
    </row>
    <row r="48" spans="1:26" ht="29.25">
      <c r="A48" s="66"/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70"/>
      <c r="R48" s="37" t="s">
        <v>138</v>
      </c>
      <c r="S48" s="36" t="s">
        <v>139</v>
      </c>
      <c r="T48" s="38">
        <v>3.017</v>
      </c>
      <c r="U48" s="38">
        <v>3.017</v>
      </c>
      <c r="V48" s="38">
        <v>3.017</v>
      </c>
      <c r="W48" s="38">
        <v>3.017</v>
      </c>
      <c r="X48" s="38">
        <v>3.017</v>
      </c>
      <c r="Y48" s="120">
        <v>3.017</v>
      </c>
      <c r="Z48" s="36">
        <v>2028</v>
      </c>
    </row>
    <row r="49" spans="1:26" s="156" customFormat="1" ht="33.75" customHeight="1">
      <c r="A49" s="66"/>
      <c r="B49" s="66"/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70"/>
      <c r="R49" s="37" t="s">
        <v>140</v>
      </c>
      <c r="S49" s="36" t="s">
        <v>27</v>
      </c>
      <c r="T49" s="48">
        <f>T57</f>
        <v>790.8</v>
      </c>
      <c r="U49" s="48">
        <f>U57</f>
        <v>790.8</v>
      </c>
      <c r="V49" s="48">
        <f>V57</f>
        <v>790.8</v>
      </c>
      <c r="W49" s="48">
        <f>W57</f>
        <v>790.8</v>
      </c>
      <c r="X49" s="48">
        <f>X57</f>
        <v>790.8</v>
      </c>
      <c r="Y49" s="119">
        <f>Y57</f>
        <v>3954</v>
      </c>
      <c r="Z49" s="36">
        <v>2028</v>
      </c>
    </row>
    <row r="50" spans="1:26" s="156" customFormat="1" ht="33.75" customHeight="1">
      <c r="A50" s="21">
        <v>6</v>
      </c>
      <c r="B50" s="21">
        <v>1</v>
      </c>
      <c r="C50" s="21">
        <v>9</v>
      </c>
      <c r="D50" s="21">
        <v>0</v>
      </c>
      <c r="E50" s="21">
        <v>4</v>
      </c>
      <c r="F50" s="21">
        <v>1</v>
      </c>
      <c r="G50" s="21">
        <v>2</v>
      </c>
      <c r="H50" s="21">
        <v>1</v>
      </c>
      <c r="I50" s="21">
        <v>1</v>
      </c>
      <c r="J50" s="21">
        <v>2</v>
      </c>
      <c r="K50" s="21">
        <v>0</v>
      </c>
      <c r="L50" s="21">
        <v>1</v>
      </c>
      <c r="M50" s="21">
        <v>2</v>
      </c>
      <c r="N50" s="21">
        <v>0</v>
      </c>
      <c r="O50" s="21">
        <v>0</v>
      </c>
      <c r="P50" s="21">
        <v>1</v>
      </c>
      <c r="Q50" s="21">
        <v>0</v>
      </c>
      <c r="R50" s="220" t="s">
        <v>222</v>
      </c>
      <c r="S50" s="36" t="s">
        <v>27</v>
      </c>
      <c r="T50" s="58">
        <v>700</v>
      </c>
      <c r="U50" s="58">
        <v>700</v>
      </c>
      <c r="V50" s="58">
        <v>700</v>
      </c>
      <c r="W50" s="58">
        <v>700</v>
      </c>
      <c r="X50" s="58">
        <v>700</v>
      </c>
      <c r="Y50" s="134">
        <f aca="true" t="shared" si="2" ref="Y50:Y53">SUM(T50:X50)</f>
        <v>3500</v>
      </c>
      <c r="Z50" s="36">
        <v>2028</v>
      </c>
    </row>
    <row r="51" spans="1:26" s="156" customFormat="1" ht="20.25" customHeight="1">
      <c r="A51" s="66"/>
      <c r="B51" s="66"/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70"/>
      <c r="R51" s="37" t="s">
        <v>136</v>
      </c>
      <c r="S51" s="132" t="s">
        <v>107</v>
      </c>
      <c r="T51" s="38">
        <v>55</v>
      </c>
      <c r="U51" s="38">
        <v>55</v>
      </c>
      <c r="V51" s="38">
        <v>55</v>
      </c>
      <c r="W51" s="38">
        <v>55</v>
      </c>
      <c r="X51" s="38">
        <v>55</v>
      </c>
      <c r="Y51" s="120">
        <f t="shared" si="2"/>
        <v>275</v>
      </c>
      <c r="Z51" s="36">
        <v>2028</v>
      </c>
    </row>
    <row r="52" spans="1:26" s="156" customFormat="1" ht="33.75" customHeight="1">
      <c r="A52" s="21">
        <v>6</v>
      </c>
      <c r="B52" s="21">
        <v>1</v>
      </c>
      <c r="C52" s="21">
        <v>9</v>
      </c>
      <c r="D52" s="21">
        <v>0</v>
      </c>
      <c r="E52" s="21">
        <v>4</v>
      </c>
      <c r="F52" s="21">
        <v>1</v>
      </c>
      <c r="G52" s="21">
        <v>2</v>
      </c>
      <c r="H52" s="21">
        <v>1</v>
      </c>
      <c r="I52" s="21">
        <v>1</v>
      </c>
      <c r="J52" s="21">
        <v>2</v>
      </c>
      <c r="K52" s="21">
        <v>0</v>
      </c>
      <c r="L52" s="21">
        <v>1</v>
      </c>
      <c r="M52" s="21">
        <v>2</v>
      </c>
      <c r="N52" s="21">
        <v>0</v>
      </c>
      <c r="O52" s="21">
        <v>0</v>
      </c>
      <c r="P52" s="21">
        <v>2</v>
      </c>
      <c r="Q52" s="21">
        <v>0</v>
      </c>
      <c r="R52" s="161" t="s">
        <v>223</v>
      </c>
      <c r="S52" s="36" t="s">
        <v>27</v>
      </c>
      <c r="T52" s="48">
        <v>1646.336</v>
      </c>
      <c r="U52" s="48">
        <v>1645.536</v>
      </c>
      <c r="V52" s="48">
        <v>1204.436</v>
      </c>
      <c r="W52" s="48">
        <v>1653.136</v>
      </c>
      <c r="X52" s="48">
        <v>1653.136</v>
      </c>
      <c r="Y52" s="48">
        <f t="shared" si="2"/>
        <v>7802.58</v>
      </c>
      <c r="Z52" s="36">
        <v>2028</v>
      </c>
    </row>
    <row r="53" spans="1:26" s="156" customFormat="1" ht="33.75" customHeight="1">
      <c r="A53" s="66"/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70"/>
      <c r="R53" s="181" t="s">
        <v>142</v>
      </c>
      <c r="S53" s="36" t="s">
        <v>107</v>
      </c>
      <c r="T53" s="38">
        <v>50</v>
      </c>
      <c r="U53" s="38">
        <v>50</v>
      </c>
      <c r="V53" s="38">
        <v>50</v>
      </c>
      <c r="W53" s="38">
        <v>50</v>
      </c>
      <c r="X53" s="38">
        <v>50</v>
      </c>
      <c r="Y53" s="38">
        <f t="shared" si="2"/>
        <v>250</v>
      </c>
      <c r="Z53" s="36">
        <v>2028</v>
      </c>
    </row>
    <row r="54" spans="1:26" s="156" customFormat="1" ht="42.75">
      <c r="A54" s="66"/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70"/>
      <c r="R54" s="37" t="s">
        <v>133</v>
      </c>
      <c r="S54" s="36" t="s">
        <v>44</v>
      </c>
      <c r="T54" s="38">
        <v>1</v>
      </c>
      <c r="U54" s="38">
        <v>1</v>
      </c>
      <c r="V54" s="38">
        <v>1</v>
      </c>
      <c r="W54" s="38">
        <v>1</v>
      </c>
      <c r="X54" s="38">
        <v>1</v>
      </c>
      <c r="Y54" s="120">
        <v>1</v>
      </c>
      <c r="Z54" s="36">
        <v>2028</v>
      </c>
    </row>
    <row r="55" spans="1:26" s="156" customFormat="1" ht="33.75" customHeight="1">
      <c r="A55" s="66"/>
      <c r="B55" s="66"/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70"/>
      <c r="R55" s="37" t="s">
        <v>134</v>
      </c>
      <c r="S55" s="132" t="s">
        <v>107</v>
      </c>
      <c r="T55" s="38">
        <v>55</v>
      </c>
      <c r="U55" s="38">
        <v>55</v>
      </c>
      <c r="V55" s="38">
        <v>55</v>
      </c>
      <c r="W55" s="38">
        <v>55</v>
      </c>
      <c r="X55" s="38">
        <v>55</v>
      </c>
      <c r="Y55" s="120">
        <f>SUM(T55:X55)</f>
        <v>275</v>
      </c>
      <c r="Z55" s="36">
        <v>2028</v>
      </c>
    </row>
    <row r="56" spans="1:26" ht="45" customHeight="1">
      <c r="A56" s="66"/>
      <c r="B56" s="66"/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70"/>
      <c r="R56" s="37" t="s">
        <v>224</v>
      </c>
      <c r="S56" s="36" t="s">
        <v>44</v>
      </c>
      <c r="T56" s="38">
        <v>1</v>
      </c>
      <c r="U56" s="38">
        <v>1</v>
      </c>
      <c r="V56" s="38">
        <v>1</v>
      </c>
      <c r="W56" s="38">
        <v>1</v>
      </c>
      <c r="X56" s="38">
        <v>1</v>
      </c>
      <c r="Y56" s="120">
        <v>1</v>
      </c>
      <c r="Z56" s="36">
        <v>2028</v>
      </c>
    </row>
    <row r="57" spans="1:26" ht="29.25">
      <c r="A57" s="66"/>
      <c r="B57" s="66"/>
      <c r="C57" s="66"/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70"/>
      <c r="R57" s="37" t="s">
        <v>144</v>
      </c>
      <c r="S57" s="36" t="s">
        <v>27</v>
      </c>
      <c r="T57" s="48">
        <v>790.8</v>
      </c>
      <c r="U57" s="48">
        <v>790.8</v>
      </c>
      <c r="V57" s="48">
        <v>790.8</v>
      </c>
      <c r="W57" s="48">
        <v>790.8</v>
      </c>
      <c r="X57" s="48">
        <v>790.8</v>
      </c>
      <c r="Y57" s="119">
        <f>SUM(T57:X57)</f>
        <v>3954</v>
      </c>
      <c r="Z57" s="36">
        <v>2028</v>
      </c>
    </row>
    <row r="58" spans="1:26" ht="42.75">
      <c r="A58" s="21"/>
      <c r="B58" s="21"/>
      <c r="C58" s="21"/>
      <c r="D58" s="59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37" t="s">
        <v>225</v>
      </c>
      <c r="S58" s="36" t="s">
        <v>44</v>
      </c>
      <c r="T58" s="38">
        <v>1</v>
      </c>
      <c r="U58" s="56">
        <v>1</v>
      </c>
      <c r="V58" s="56">
        <v>1</v>
      </c>
      <c r="W58" s="56">
        <v>1</v>
      </c>
      <c r="X58" s="38">
        <v>1</v>
      </c>
      <c r="Y58" s="38">
        <v>1</v>
      </c>
      <c r="Z58" s="36">
        <v>2028</v>
      </c>
    </row>
    <row r="59" spans="1:26" ht="16.5">
      <c r="A59" s="21"/>
      <c r="B59" s="21"/>
      <c r="C59" s="21"/>
      <c r="D59" s="59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37" t="s">
        <v>122</v>
      </c>
      <c r="S59" s="132" t="s">
        <v>107</v>
      </c>
      <c r="T59" s="56">
        <v>4</v>
      </c>
      <c r="U59" s="56">
        <v>4</v>
      </c>
      <c r="V59" s="56">
        <v>4</v>
      </c>
      <c r="W59" s="56">
        <v>4</v>
      </c>
      <c r="X59" s="56">
        <v>4</v>
      </c>
      <c r="Y59" s="120">
        <v>4</v>
      </c>
      <c r="Z59" s="36">
        <v>2028</v>
      </c>
    </row>
    <row r="60" spans="1:26" ht="29.25">
      <c r="A60" s="21"/>
      <c r="B60" s="21"/>
      <c r="C60" s="21"/>
      <c r="D60" s="59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221" t="s">
        <v>219</v>
      </c>
      <c r="S60" s="36" t="s">
        <v>36</v>
      </c>
      <c r="T60" s="38">
        <v>3</v>
      </c>
      <c r="U60" s="38">
        <v>3</v>
      </c>
      <c r="V60" s="38">
        <v>3</v>
      </c>
      <c r="W60" s="38">
        <v>3</v>
      </c>
      <c r="X60" s="38">
        <v>3</v>
      </c>
      <c r="Y60" s="120">
        <v>3</v>
      </c>
      <c r="Z60" s="36">
        <v>2028</v>
      </c>
    </row>
    <row r="61" spans="1:26" ht="42.75">
      <c r="A61" s="66"/>
      <c r="B61" s="66"/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70"/>
      <c r="R61" s="37" t="s">
        <v>226</v>
      </c>
      <c r="S61" s="36" t="s">
        <v>44</v>
      </c>
      <c r="T61" s="38">
        <v>1</v>
      </c>
      <c r="U61" s="38">
        <v>1</v>
      </c>
      <c r="V61" s="38">
        <v>1</v>
      </c>
      <c r="W61" s="38">
        <v>1</v>
      </c>
      <c r="X61" s="38">
        <v>1</v>
      </c>
      <c r="Y61" s="120">
        <v>1</v>
      </c>
      <c r="Z61" s="36">
        <v>2028</v>
      </c>
    </row>
    <row r="62" spans="1:26" s="155" customFormat="1" ht="36.75" customHeight="1">
      <c r="A62" s="126">
        <v>6</v>
      </c>
      <c r="B62" s="126">
        <v>1</v>
      </c>
      <c r="C62" s="126">
        <v>9</v>
      </c>
      <c r="D62" s="126">
        <v>0</v>
      </c>
      <c r="E62" s="126">
        <v>4</v>
      </c>
      <c r="F62" s="126">
        <v>1</v>
      </c>
      <c r="G62" s="126">
        <v>2</v>
      </c>
      <c r="H62" s="126">
        <v>1</v>
      </c>
      <c r="I62" s="126">
        <v>1</v>
      </c>
      <c r="J62" s="126">
        <v>2</v>
      </c>
      <c r="K62" s="126">
        <v>0</v>
      </c>
      <c r="L62" s="126">
        <v>2</v>
      </c>
      <c r="M62" s="126">
        <v>0</v>
      </c>
      <c r="N62" s="126">
        <v>0</v>
      </c>
      <c r="O62" s="126">
        <v>0</v>
      </c>
      <c r="P62" s="126">
        <v>0</v>
      </c>
      <c r="Q62" s="126">
        <v>0</v>
      </c>
      <c r="R62" s="223" t="s">
        <v>227</v>
      </c>
      <c r="S62" s="136" t="s">
        <v>27</v>
      </c>
      <c r="T62" s="129">
        <f aca="true" t="shared" si="3" ref="T62:T63">T64</f>
        <v>865.2</v>
      </c>
      <c r="U62" s="129">
        <f aca="true" t="shared" si="4" ref="U62:U63">U64</f>
        <v>760.2</v>
      </c>
      <c r="V62" s="129">
        <f aca="true" t="shared" si="5" ref="V62:V63">V64</f>
        <v>44865.8</v>
      </c>
      <c r="W62" s="129">
        <f aca="true" t="shared" si="6" ref="W62:W63">W64</f>
        <v>0</v>
      </c>
      <c r="X62" s="129">
        <f aca="true" t="shared" si="7" ref="X62:X63">X64</f>
        <v>0</v>
      </c>
      <c r="Y62" s="119">
        <f>Y64</f>
        <v>46491.200000000004</v>
      </c>
      <c r="Z62" s="36">
        <v>2026</v>
      </c>
    </row>
    <row r="63" spans="1:26" ht="29.25">
      <c r="A63" s="59"/>
      <c r="B63" s="59"/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61" t="s">
        <v>83</v>
      </c>
      <c r="S63" s="132" t="s">
        <v>107</v>
      </c>
      <c r="T63" s="38">
        <f t="shared" si="3"/>
        <v>618</v>
      </c>
      <c r="U63" s="38">
        <f t="shared" si="4"/>
        <v>543</v>
      </c>
      <c r="V63" s="224">
        <f t="shared" si="5"/>
        <v>32047</v>
      </c>
      <c r="W63" s="38">
        <f t="shared" si="6"/>
        <v>0</v>
      </c>
      <c r="X63" s="38">
        <f t="shared" si="7"/>
        <v>0</v>
      </c>
      <c r="Y63" s="137">
        <f aca="true" t="shared" si="8" ref="Y63:Y65">SUM(T63:X63)</f>
        <v>33208</v>
      </c>
      <c r="Z63" s="36">
        <v>2026</v>
      </c>
    </row>
    <row r="64" spans="1:26" ht="27" customHeight="1">
      <c r="A64" s="21">
        <v>6</v>
      </c>
      <c r="B64" s="21">
        <v>1</v>
      </c>
      <c r="C64" s="21">
        <v>9</v>
      </c>
      <c r="D64" s="21">
        <v>0</v>
      </c>
      <c r="E64" s="21">
        <v>4</v>
      </c>
      <c r="F64" s="21">
        <v>1</v>
      </c>
      <c r="G64" s="21">
        <v>2</v>
      </c>
      <c r="H64" s="21">
        <v>1</v>
      </c>
      <c r="I64" s="21">
        <v>1</v>
      </c>
      <c r="J64" s="21">
        <v>2</v>
      </c>
      <c r="K64" s="21">
        <v>0</v>
      </c>
      <c r="L64" s="21">
        <v>2</v>
      </c>
      <c r="M64" s="21" t="s">
        <v>80</v>
      </c>
      <c r="N64" s="21">
        <v>5</v>
      </c>
      <c r="O64" s="21">
        <v>1</v>
      </c>
      <c r="P64" s="21">
        <v>1</v>
      </c>
      <c r="Q64" s="21">
        <v>0</v>
      </c>
      <c r="R64" s="161" t="s">
        <v>228</v>
      </c>
      <c r="S64" s="36" t="s">
        <v>27</v>
      </c>
      <c r="T64" s="58">
        <v>865.2</v>
      </c>
      <c r="U64" s="58">
        <v>760.2</v>
      </c>
      <c r="V64" s="48">
        <v>44865.8</v>
      </c>
      <c r="W64" s="58">
        <v>0</v>
      </c>
      <c r="X64" s="58">
        <v>0</v>
      </c>
      <c r="Y64" s="119">
        <f t="shared" si="8"/>
        <v>46491.200000000004</v>
      </c>
      <c r="Z64" s="36">
        <v>2026</v>
      </c>
    </row>
    <row r="65" spans="1:26" ht="42.75">
      <c r="A65" s="59"/>
      <c r="B65" s="59"/>
      <c r="C65" s="59"/>
      <c r="D65" s="140"/>
      <c r="E65" s="140"/>
      <c r="F65" s="140"/>
      <c r="G65" s="140"/>
      <c r="H65" s="140"/>
      <c r="I65" s="140"/>
      <c r="J65" s="140"/>
      <c r="K65" s="140"/>
      <c r="L65" s="140"/>
      <c r="M65" s="140"/>
      <c r="N65" s="140"/>
      <c r="O65" s="140"/>
      <c r="P65" s="140"/>
      <c r="Q65" s="140"/>
      <c r="R65" s="61" t="s">
        <v>88</v>
      </c>
      <c r="S65" s="132" t="s">
        <v>107</v>
      </c>
      <c r="T65" s="38">
        <v>618</v>
      </c>
      <c r="U65" s="38">
        <v>543</v>
      </c>
      <c r="V65" s="224">
        <v>32047</v>
      </c>
      <c r="W65" s="38">
        <f>W68</f>
        <v>0</v>
      </c>
      <c r="X65" s="38">
        <f>X68</f>
        <v>0</v>
      </c>
      <c r="Y65" s="137">
        <f t="shared" si="8"/>
        <v>33208</v>
      </c>
      <c r="Z65" s="36">
        <v>2026</v>
      </c>
    </row>
    <row r="66" spans="1:26" ht="42.75">
      <c r="A66" s="59"/>
      <c r="B66" s="59"/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161" t="s">
        <v>229</v>
      </c>
      <c r="S66" s="36" t="s">
        <v>44</v>
      </c>
      <c r="T66" s="38">
        <v>1</v>
      </c>
      <c r="U66" s="56">
        <v>1</v>
      </c>
      <c r="V66" s="224">
        <v>1</v>
      </c>
      <c r="W66" s="56">
        <v>0</v>
      </c>
      <c r="X66" s="38">
        <v>0</v>
      </c>
      <c r="Y66" s="120">
        <v>1</v>
      </c>
      <c r="Z66" s="36">
        <v>2026</v>
      </c>
    </row>
    <row r="67" spans="1:26" ht="33.75" customHeight="1">
      <c r="A67" s="59"/>
      <c r="B67" s="59"/>
      <c r="C67" s="59"/>
      <c r="D67" s="140"/>
      <c r="E67" s="140"/>
      <c r="F67" s="140"/>
      <c r="G67" s="140"/>
      <c r="H67" s="140"/>
      <c r="I67" s="140"/>
      <c r="J67" s="140"/>
      <c r="K67" s="140"/>
      <c r="L67" s="140"/>
      <c r="M67" s="140"/>
      <c r="N67" s="140"/>
      <c r="O67" s="140"/>
      <c r="P67" s="140"/>
      <c r="Q67" s="140"/>
      <c r="R67" s="161" t="s">
        <v>230</v>
      </c>
      <c r="S67" s="36" t="s">
        <v>44</v>
      </c>
      <c r="T67" s="38">
        <v>1</v>
      </c>
      <c r="U67" s="38">
        <v>1</v>
      </c>
      <c r="V67" s="224">
        <v>1</v>
      </c>
      <c r="W67" s="38">
        <v>0</v>
      </c>
      <c r="X67" s="38">
        <v>0</v>
      </c>
      <c r="Y67" s="137">
        <v>1</v>
      </c>
      <c r="Z67" s="36">
        <v>2026</v>
      </c>
    </row>
    <row r="68" spans="1:26" ht="32.25" customHeight="1">
      <c r="A68" s="140"/>
      <c r="B68" s="140"/>
      <c r="C68" s="140"/>
      <c r="D68" s="140"/>
      <c r="E68" s="140"/>
      <c r="F68" s="140"/>
      <c r="G68" s="140"/>
      <c r="H68" s="140"/>
      <c r="I68" s="140"/>
      <c r="J68" s="140"/>
      <c r="K68" s="140"/>
      <c r="L68" s="140"/>
      <c r="M68" s="140"/>
      <c r="N68" s="140"/>
      <c r="O68" s="140"/>
      <c r="P68" s="140"/>
      <c r="Q68" s="140"/>
      <c r="R68" s="161" t="s">
        <v>151</v>
      </c>
      <c r="S68" s="132" t="s">
        <v>107</v>
      </c>
      <c r="T68" s="38">
        <v>618</v>
      </c>
      <c r="U68" s="38">
        <v>543</v>
      </c>
      <c r="V68" s="224">
        <v>32047</v>
      </c>
      <c r="W68" s="38">
        <v>0</v>
      </c>
      <c r="X68" s="38">
        <v>0</v>
      </c>
      <c r="Y68" s="137">
        <f>SUM(T68:X68)</f>
        <v>33208</v>
      </c>
      <c r="Z68" s="36">
        <v>2026</v>
      </c>
    </row>
    <row r="69" spans="1:26" s="155" customFormat="1" ht="38.25" customHeight="1">
      <c r="A69" s="126">
        <v>6</v>
      </c>
      <c r="B69" s="126">
        <v>1</v>
      </c>
      <c r="C69" s="126">
        <v>9</v>
      </c>
      <c r="D69" s="126">
        <v>0</v>
      </c>
      <c r="E69" s="126">
        <v>4</v>
      </c>
      <c r="F69" s="126">
        <v>0</v>
      </c>
      <c r="G69" s="126">
        <v>5</v>
      </c>
      <c r="H69" s="126">
        <v>1</v>
      </c>
      <c r="I69" s="126">
        <v>1</v>
      </c>
      <c r="J69" s="126">
        <v>2</v>
      </c>
      <c r="K69" s="126">
        <v>0</v>
      </c>
      <c r="L69" s="126">
        <v>3</v>
      </c>
      <c r="M69" s="126">
        <v>0</v>
      </c>
      <c r="N69" s="126">
        <v>0</v>
      </c>
      <c r="O69" s="126">
        <v>0</v>
      </c>
      <c r="P69" s="126">
        <v>0</v>
      </c>
      <c r="Q69" s="126">
        <v>0</v>
      </c>
      <c r="R69" s="225" t="s">
        <v>231</v>
      </c>
      <c r="S69" s="226" t="s">
        <v>27</v>
      </c>
      <c r="T69" s="129">
        <f>T71</f>
        <v>1500</v>
      </c>
      <c r="U69" s="129">
        <f>U71</f>
        <v>2000</v>
      </c>
      <c r="V69" s="129">
        <f>V71</f>
        <v>2000</v>
      </c>
      <c r="W69" s="129">
        <f>W71</f>
        <v>0</v>
      </c>
      <c r="X69" s="129">
        <f>X71</f>
        <v>0</v>
      </c>
      <c r="Y69" s="119">
        <f>Y71</f>
        <v>5500</v>
      </c>
      <c r="Z69" s="36">
        <v>2026</v>
      </c>
    </row>
    <row r="70" spans="1:26" ht="29.25">
      <c r="A70" s="227"/>
      <c r="B70" s="228"/>
      <c r="C70" s="228"/>
      <c r="D70" s="228"/>
      <c r="E70" s="228"/>
      <c r="F70" s="228"/>
      <c r="G70" s="228"/>
      <c r="H70" s="228"/>
      <c r="I70" s="228"/>
      <c r="J70" s="228"/>
      <c r="K70" s="228"/>
      <c r="L70" s="228"/>
      <c r="M70" s="228"/>
      <c r="N70" s="228"/>
      <c r="O70" s="228"/>
      <c r="P70" s="228"/>
      <c r="Q70" s="228"/>
      <c r="R70" s="229" t="s">
        <v>153</v>
      </c>
      <c r="S70" s="180" t="s">
        <v>139</v>
      </c>
      <c r="T70" s="224">
        <v>1500</v>
      </c>
      <c r="U70" s="224">
        <v>2000</v>
      </c>
      <c r="V70" s="224">
        <v>2000</v>
      </c>
      <c r="W70" s="224">
        <v>0</v>
      </c>
      <c r="X70" s="224">
        <v>0</v>
      </c>
      <c r="Y70" s="224">
        <f aca="true" t="shared" si="9" ref="Y70:Y72">SUM(T70:X70)</f>
        <v>5500</v>
      </c>
      <c r="Z70" s="36">
        <v>2026</v>
      </c>
    </row>
    <row r="71" spans="1:26" ht="36" customHeight="1">
      <c r="A71" s="230">
        <v>6</v>
      </c>
      <c r="B71" s="231">
        <v>1</v>
      </c>
      <c r="C71" s="231">
        <v>9</v>
      </c>
      <c r="D71" s="231">
        <v>0</v>
      </c>
      <c r="E71" s="231">
        <v>4</v>
      </c>
      <c r="F71" s="231">
        <v>0</v>
      </c>
      <c r="G71" s="231">
        <v>5</v>
      </c>
      <c r="H71" s="231">
        <v>1</v>
      </c>
      <c r="I71" s="231">
        <v>1</v>
      </c>
      <c r="J71" s="231">
        <v>2</v>
      </c>
      <c r="K71" s="231">
        <v>0</v>
      </c>
      <c r="L71" s="231">
        <v>3</v>
      </c>
      <c r="M71" s="231" t="s">
        <v>80</v>
      </c>
      <c r="N71" s="231">
        <v>5</v>
      </c>
      <c r="O71" s="231">
        <v>9</v>
      </c>
      <c r="P71" s="231">
        <v>9</v>
      </c>
      <c r="Q71" s="231">
        <v>0</v>
      </c>
      <c r="R71" s="232" t="s">
        <v>232</v>
      </c>
      <c r="S71" s="180" t="s">
        <v>27</v>
      </c>
      <c r="T71" s="48">
        <v>1500</v>
      </c>
      <c r="U71" s="48">
        <v>2000</v>
      </c>
      <c r="V71" s="48">
        <v>2000</v>
      </c>
      <c r="W71" s="48">
        <v>0</v>
      </c>
      <c r="X71" s="48">
        <v>0</v>
      </c>
      <c r="Y71" s="119">
        <f t="shared" si="9"/>
        <v>5500</v>
      </c>
      <c r="Z71" s="36">
        <v>2026</v>
      </c>
    </row>
    <row r="72" spans="1:26" ht="29.25">
      <c r="A72" s="230"/>
      <c r="B72" s="231"/>
      <c r="C72" s="231"/>
      <c r="D72" s="231"/>
      <c r="E72" s="231"/>
      <c r="F72" s="231"/>
      <c r="G72" s="231"/>
      <c r="H72" s="231"/>
      <c r="I72" s="231"/>
      <c r="J72" s="231"/>
      <c r="K72" s="231"/>
      <c r="L72" s="231"/>
      <c r="M72" s="231"/>
      <c r="N72" s="231"/>
      <c r="O72" s="231"/>
      <c r="P72" s="231"/>
      <c r="Q72" s="231"/>
      <c r="R72" s="229" t="s">
        <v>157</v>
      </c>
      <c r="S72" s="180" t="s">
        <v>139</v>
      </c>
      <c r="T72" s="224">
        <v>1500</v>
      </c>
      <c r="U72" s="224">
        <v>2000</v>
      </c>
      <c r="V72" s="224">
        <v>2000</v>
      </c>
      <c r="W72" s="224">
        <v>0</v>
      </c>
      <c r="X72" s="224">
        <v>0</v>
      </c>
      <c r="Y72" s="224">
        <f t="shared" si="9"/>
        <v>5500</v>
      </c>
      <c r="Z72" s="36">
        <v>2026</v>
      </c>
    </row>
    <row r="73" spans="1:26" ht="29.25">
      <c r="A73" s="227"/>
      <c r="B73" s="228"/>
      <c r="C73" s="228"/>
      <c r="D73" s="228"/>
      <c r="E73" s="228"/>
      <c r="F73" s="228"/>
      <c r="G73" s="228"/>
      <c r="H73" s="228"/>
      <c r="I73" s="228"/>
      <c r="J73" s="228"/>
      <c r="K73" s="228"/>
      <c r="L73" s="228"/>
      <c r="M73" s="228"/>
      <c r="N73" s="228"/>
      <c r="O73" s="228"/>
      <c r="P73" s="228"/>
      <c r="Q73" s="228"/>
      <c r="R73" s="232" t="s">
        <v>233</v>
      </c>
      <c r="S73" s="180" t="s">
        <v>155</v>
      </c>
      <c r="T73" s="224">
        <v>1</v>
      </c>
      <c r="U73" s="224">
        <v>1</v>
      </c>
      <c r="V73" s="224">
        <v>1</v>
      </c>
      <c r="W73" s="224">
        <v>0</v>
      </c>
      <c r="X73" s="224">
        <v>0</v>
      </c>
      <c r="Y73" s="224">
        <v>1</v>
      </c>
      <c r="Z73" s="36">
        <v>2026</v>
      </c>
    </row>
    <row r="74" spans="1:26" s="233" customFormat="1" ht="25.5">
      <c r="A74" s="213">
        <v>6</v>
      </c>
      <c r="B74" s="213">
        <v>1</v>
      </c>
      <c r="C74" s="213">
        <v>9</v>
      </c>
      <c r="D74" s="213">
        <v>0</v>
      </c>
      <c r="E74" s="213">
        <v>1</v>
      </c>
      <c r="F74" s="213">
        <v>1</v>
      </c>
      <c r="G74" s="213">
        <v>3</v>
      </c>
      <c r="H74" s="213">
        <v>1</v>
      </c>
      <c r="I74" s="213">
        <v>1</v>
      </c>
      <c r="J74" s="213">
        <v>9</v>
      </c>
      <c r="K74" s="213">
        <v>0</v>
      </c>
      <c r="L74" s="213">
        <v>0</v>
      </c>
      <c r="M74" s="213">
        <v>0</v>
      </c>
      <c r="N74" s="213">
        <v>0</v>
      </c>
      <c r="O74" s="213">
        <v>0</v>
      </c>
      <c r="P74" s="213">
        <v>0</v>
      </c>
      <c r="Q74" s="213">
        <v>0</v>
      </c>
      <c r="R74" s="33" t="s">
        <v>158</v>
      </c>
      <c r="S74" s="45" t="s">
        <v>27</v>
      </c>
      <c r="T74" s="215">
        <f>T75</f>
        <v>18529.061999999998</v>
      </c>
      <c r="U74" s="215">
        <f>U75</f>
        <v>18210.891</v>
      </c>
      <c r="V74" s="215">
        <f>V75</f>
        <v>18210.891</v>
      </c>
      <c r="W74" s="215">
        <f>W75</f>
        <v>18210.891</v>
      </c>
      <c r="X74" s="215">
        <f>X75</f>
        <v>18210.891</v>
      </c>
      <c r="Y74" s="215">
        <f>Y75</f>
        <v>91372.626</v>
      </c>
      <c r="Z74" s="45">
        <v>2028</v>
      </c>
    </row>
    <row r="75" spans="1:26" s="155" customFormat="1" ht="33.75" customHeight="1">
      <c r="A75" s="126">
        <v>6</v>
      </c>
      <c r="B75" s="126">
        <v>1</v>
      </c>
      <c r="C75" s="126">
        <v>9</v>
      </c>
      <c r="D75" s="126">
        <v>0</v>
      </c>
      <c r="E75" s="126">
        <v>1</v>
      </c>
      <c r="F75" s="126">
        <v>1</v>
      </c>
      <c r="G75" s="126">
        <v>3</v>
      </c>
      <c r="H75" s="126">
        <v>1</v>
      </c>
      <c r="I75" s="126">
        <v>1</v>
      </c>
      <c r="J75" s="126">
        <v>9</v>
      </c>
      <c r="K75" s="126">
        <v>0</v>
      </c>
      <c r="L75" s="126">
        <v>1</v>
      </c>
      <c r="M75" s="126">
        <v>0</v>
      </c>
      <c r="N75" s="126">
        <v>0</v>
      </c>
      <c r="O75" s="126">
        <v>0</v>
      </c>
      <c r="P75" s="126">
        <v>0</v>
      </c>
      <c r="Q75" s="126">
        <v>0</v>
      </c>
      <c r="R75" s="234" t="s">
        <v>159</v>
      </c>
      <c r="S75" s="226" t="s">
        <v>27</v>
      </c>
      <c r="T75" s="129">
        <f>T77+T78+T79</f>
        <v>18529.061999999998</v>
      </c>
      <c r="U75" s="129">
        <f>U77+U78+U79</f>
        <v>18210.891</v>
      </c>
      <c r="V75" s="129">
        <f>V77+V78+V79</f>
        <v>18210.891</v>
      </c>
      <c r="W75" s="129">
        <f>W77+W78+W79</f>
        <v>18210.891</v>
      </c>
      <c r="X75" s="129">
        <f>X77+X78+X79</f>
        <v>18210.891</v>
      </c>
      <c r="Y75" s="129">
        <f>Y77+Y78+Y79</f>
        <v>91372.626</v>
      </c>
      <c r="Z75" s="136">
        <v>2028</v>
      </c>
    </row>
    <row r="76" spans="1:26" ht="35.25" customHeight="1">
      <c r="A76" s="140"/>
      <c r="B76" s="140"/>
      <c r="C76" s="140"/>
      <c r="D76" s="140"/>
      <c r="E76" s="140"/>
      <c r="F76" s="140"/>
      <c r="G76" s="140"/>
      <c r="H76" s="140"/>
      <c r="I76" s="140"/>
      <c r="J76" s="140"/>
      <c r="K76" s="140"/>
      <c r="L76" s="140"/>
      <c r="M76" s="140"/>
      <c r="N76" s="140"/>
      <c r="O76" s="140"/>
      <c r="P76" s="140"/>
      <c r="Q76" s="140"/>
      <c r="R76" s="181" t="s">
        <v>160</v>
      </c>
      <c r="S76" s="36" t="s">
        <v>36</v>
      </c>
      <c r="T76" s="224">
        <v>100</v>
      </c>
      <c r="U76" s="224">
        <v>100</v>
      </c>
      <c r="V76" s="224">
        <v>100</v>
      </c>
      <c r="W76" s="224">
        <v>100</v>
      </c>
      <c r="X76" s="224">
        <v>100</v>
      </c>
      <c r="Y76" s="224">
        <v>100</v>
      </c>
      <c r="Z76" s="36">
        <v>2028</v>
      </c>
    </row>
    <row r="77" spans="1:26" ht="42.75">
      <c r="A77" s="21">
        <v>6</v>
      </c>
      <c r="B77" s="21">
        <v>1</v>
      </c>
      <c r="C77" s="21">
        <v>9</v>
      </c>
      <c r="D77" s="21">
        <v>0</v>
      </c>
      <c r="E77" s="21">
        <v>1</v>
      </c>
      <c r="F77" s="21">
        <v>1</v>
      </c>
      <c r="G77" s="21">
        <v>3</v>
      </c>
      <c r="H77" s="21">
        <v>1</v>
      </c>
      <c r="I77" s="21">
        <v>1</v>
      </c>
      <c r="J77" s="21">
        <v>9</v>
      </c>
      <c r="K77" s="21">
        <v>0</v>
      </c>
      <c r="L77" s="21">
        <v>1</v>
      </c>
      <c r="M77" s="21">
        <v>2</v>
      </c>
      <c r="N77" s="21">
        <v>0</v>
      </c>
      <c r="O77" s="21">
        <v>0</v>
      </c>
      <c r="P77" s="21">
        <v>1</v>
      </c>
      <c r="Q77" s="21">
        <v>0</v>
      </c>
      <c r="R77" s="184" t="s">
        <v>234</v>
      </c>
      <c r="S77" s="180" t="s">
        <v>27</v>
      </c>
      <c r="T77" s="48">
        <v>10543.231</v>
      </c>
      <c r="U77" s="48">
        <v>10543.231</v>
      </c>
      <c r="V77" s="48">
        <v>10543.231</v>
      </c>
      <c r="W77" s="48">
        <v>10543.231</v>
      </c>
      <c r="X77" s="48">
        <v>10543.231</v>
      </c>
      <c r="Y77" s="119">
        <f aca="true" t="shared" si="10" ref="Y77:Y79">SUM(T77:X77)</f>
        <v>52716.155</v>
      </c>
      <c r="Z77" s="36">
        <v>2028</v>
      </c>
    </row>
    <row r="78" spans="1:26" ht="42.75">
      <c r="A78" s="21">
        <v>6</v>
      </c>
      <c r="B78" s="21">
        <v>1</v>
      </c>
      <c r="C78" s="21">
        <v>9</v>
      </c>
      <c r="D78" s="21">
        <v>0</v>
      </c>
      <c r="E78" s="21">
        <v>1</v>
      </c>
      <c r="F78" s="21">
        <v>1</v>
      </c>
      <c r="G78" s="21">
        <v>3</v>
      </c>
      <c r="H78" s="21">
        <v>1</v>
      </c>
      <c r="I78" s="21">
        <v>1</v>
      </c>
      <c r="J78" s="21">
        <v>9</v>
      </c>
      <c r="K78" s="21">
        <v>0</v>
      </c>
      <c r="L78" s="21">
        <v>1</v>
      </c>
      <c r="M78" s="21">
        <v>2</v>
      </c>
      <c r="N78" s="21">
        <v>0</v>
      </c>
      <c r="O78" s="21">
        <v>0</v>
      </c>
      <c r="P78" s="21">
        <v>2</v>
      </c>
      <c r="Q78" s="21">
        <v>0</v>
      </c>
      <c r="R78" s="184" t="s">
        <v>235</v>
      </c>
      <c r="S78" s="180" t="s">
        <v>27</v>
      </c>
      <c r="T78" s="48">
        <v>7667.66</v>
      </c>
      <c r="U78" s="48">
        <v>7667.66</v>
      </c>
      <c r="V78" s="48">
        <v>7667.66</v>
      </c>
      <c r="W78" s="48">
        <v>7667.66</v>
      </c>
      <c r="X78" s="48">
        <v>7667.66</v>
      </c>
      <c r="Y78" s="119">
        <f t="shared" si="10"/>
        <v>38338.3</v>
      </c>
      <c r="Z78" s="36">
        <v>2028</v>
      </c>
    </row>
    <row r="79" spans="1:26" ht="29.25">
      <c r="A79" s="21">
        <v>6</v>
      </c>
      <c r="B79" s="21">
        <v>1</v>
      </c>
      <c r="C79" s="21">
        <v>9</v>
      </c>
      <c r="D79" s="21">
        <v>0</v>
      </c>
      <c r="E79" s="21">
        <v>1</v>
      </c>
      <c r="F79" s="21">
        <v>1</v>
      </c>
      <c r="G79" s="21">
        <v>3</v>
      </c>
      <c r="H79" s="21">
        <v>1</v>
      </c>
      <c r="I79" s="21">
        <v>1</v>
      </c>
      <c r="J79" s="21">
        <v>9</v>
      </c>
      <c r="K79" s="21">
        <v>0</v>
      </c>
      <c r="L79" s="21">
        <v>1</v>
      </c>
      <c r="M79" s="21">
        <v>2</v>
      </c>
      <c r="N79" s="21">
        <v>0</v>
      </c>
      <c r="O79" s="21">
        <v>0</v>
      </c>
      <c r="P79" s="21">
        <v>3</v>
      </c>
      <c r="Q79" s="21">
        <v>0</v>
      </c>
      <c r="R79" s="184" t="s">
        <v>236</v>
      </c>
      <c r="S79" s="180" t="s">
        <v>27</v>
      </c>
      <c r="T79" s="58">
        <v>318.171</v>
      </c>
      <c r="U79" s="58">
        <v>0</v>
      </c>
      <c r="V79" s="58">
        <v>0</v>
      </c>
      <c r="W79" s="58">
        <v>0</v>
      </c>
      <c r="X79" s="58">
        <v>0</v>
      </c>
      <c r="Y79" s="134">
        <f t="shared" si="10"/>
        <v>318.171</v>
      </c>
      <c r="Z79" s="36">
        <v>2028</v>
      </c>
    </row>
  </sheetData>
  <sheetProtection selectLockedCells="1" selectUnlockedCells="1"/>
  <mergeCells count="17">
    <mergeCell ref="R3:Z3"/>
    <mergeCell ref="A4:Z4"/>
    <mergeCell ref="A5:Z5"/>
    <mergeCell ref="A6:Z6"/>
    <mergeCell ref="A7:Z7"/>
    <mergeCell ref="A8:Z8"/>
    <mergeCell ref="I10:Z10"/>
    <mergeCell ref="I11:Z11"/>
    <mergeCell ref="A13:Q13"/>
    <mergeCell ref="R13:R15"/>
    <mergeCell ref="S13:S15"/>
    <mergeCell ref="T13:X14"/>
    <mergeCell ref="Y13:Z14"/>
    <mergeCell ref="A14:C15"/>
    <mergeCell ref="D14:E15"/>
    <mergeCell ref="F14:G15"/>
    <mergeCell ref="H14:Q15"/>
  </mergeCells>
  <printOptions/>
  <pageMargins left="0.22847222222222224" right="0.11527777777777778" top="0.7875" bottom="0.30069444444444443" header="0.5118110236220472" footer="0.5118110236220472"/>
  <pageSetup horizontalDpi="300" verticalDpi="300" orientation="landscape" paperSize="9" scale="78"/>
</worksheet>
</file>

<file path=xl/worksheets/sheet6.xml><?xml version="1.0" encoding="utf-8"?>
<worksheet xmlns="http://schemas.openxmlformats.org/spreadsheetml/2006/main" xmlns:r="http://schemas.openxmlformats.org/officeDocument/2006/relationships">
  <dimension ref="A1:Z79"/>
  <sheetViews>
    <sheetView tabSelected="1" zoomScale="85" zoomScaleNormal="85" zoomScaleSheetLayoutView="75" workbookViewId="0" topLeftCell="A4">
      <selection activeCell="R13" sqref="R13"/>
    </sheetView>
  </sheetViews>
  <sheetFormatPr defaultColWidth="9.140625" defaultRowHeight="15"/>
  <cols>
    <col min="1" max="2" width="1.7109375" style="1" customWidth="1"/>
    <col min="3" max="4" width="2.00390625" style="1" customWidth="1"/>
    <col min="5" max="5" width="1.7109375" style="1" customWidth="1"/>
    <col min="6" max="6" width="2.00390625" style="1" customWidth="1"/>
    <col min="7" max="7" width="1.8515625" style="1" customWidth="1"/>
    <col min="8" max="8" width="2.00390625" style="1" customWidth="1"/>
    <col min="9" max="11" width="1.8515625" style="1" customWidth="1"/>
    <col min="12" max="12" width="2.00390625" style="1" customWidth="1"/>
    <col min="13" max="13" width="2.140625" style="1" customWidth="1"/>
    <col min="14" max="15" width="2.00390625" style="1" customWidth="1"/>
    <col min="16" max="16" width="1.7109375" style="1" customWidth="1"/>
    <col min="17" max="17" width="2.140625" style="1" customWidth="1"/>
    <col min="18" max="18" width="69.00390625" style="1" customWidth="1"/>
    <col min="19" max="19" width="7.7109375" style="1" customWidth="1"/>
    <col min="20" max="20" width="10.57421875" style="2" customWidth="1"/>
    <col min="21" max="21" width="9.57421875" style="2" customWidth="1"/>
    <col min="22" max="25" width="10.421875" style="2" customWidth="1"/>
    <col min="26" max="26" width="6.7109375" style="2" customWidth="1"/>
    <col min="27" max="16384" width="8.8515625" style="1" customWidth="1"/>
  </cols>
  <sheetData>
    <row r="1" spans="1:26" ht="0.75" customHeight="1">
      <c r="A1" s="3"/>
      <c r="B1" s="3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6"/>
      <c r="S1" s="7">
        <v>3</v>
      </c>
      <c r="T1" s="7"/>
      <c r="U1" s="7"/>
      <c r="V1" s="7"/>
      <c r="W1" s="7"/>
      <c r="X1" s="7"/>
      <c r="Y1" s="235"/>
      <c r="Z1" s="7"/>
    </row>
    <row r="2" spans="1:26" ht="0.75" customHeight="1">
      <c r="A2" s="3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6"/>
      <c r="S2" s="7"/>
      <c r="T2" s="7"/>
      <c r="U2" s="7"/>
      <c r="V2" s="7"/>
      <c r="W2" s="7"/>
      <c r="X2" s="7"/>
      <c r="Y2" s="235"/>
      <c r="Z2" s="7"/>
    </row>
    <row r="3" spans="1:26" s="9" customFormat="1" ht="31.5" customHeight="1">
      <c r="A3" s="8"/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5" t="s">
        <v>211</v>
      </c>
      <c r="S3" s="5"/>
      <c r="T3" s="5"/>
      <c r="U3" s="5"/>
      <c r="V3" s="5"/>
      <c r="W3" s="5"/>
      <c r="X3" s="5"/>
      <c r="Y3" s="5"/>
      <c r="Z3" s="5"/>
    </row>
    <row r="4" spans="1:26" s="9" customFormat="1" ht="18.75">
      <c r="A4" s="10" t="s">
        <v>2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</row>
    <row r="5" spans="1:26" s="9" customFormat="1" ht="18.75">
      <c r="A5" s="10" t="s">
        <v>93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</row>
    <row r="6" spans="1:26" s="9" customFormat="1" ht="15" customHeight="1">
      <c r="A6" s="11" t="s">
        <v>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</row>
    <row r="7" spans="1:26" s="104" customFormat="1" ht="15.75" customHeight="1">
      <c r="A7" s="103" t="s">
        <v>94</v>
      </c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</row>
    <row r="8" spans="1:26" s="106" customFormat="1" ht="31.5" customHeight="1">
      <c r="A8" s="236" t="s">
        <v>212</v>
      </c>
      <c r="B8" s="236"/>
      <c r="C8" s="236"/>
      <c r="D8" s="236"/>
      <c r="E8" s="236"/>
      <c r="F8" s="236"/>
      <c r="G8" s="236"/>
      <c r="H8" s="236"/>
      <c r="I8" s="236"/>
      <c r="J8" s="236"/>
      <c r="K8" s="236"/>
      <c r="L8" s="236"/>
      <c r="M8" s="236"/>
      <c r="N8" s="236"/>
      <c r="O8" s="236"/>
      <c r="P8" s="236"/>
      <c r="Q8" s="236"/>
      <c r="R8" s="236"/>
      <c r="S8" s="236"/>
      <c r="T8" s="236"/>
      <c r="U8" s="236"/>
      <c r="V8" s="236"/>
      <c r="W8" s="236"/>
      <c r="X8" s="236"/>
      <c r="Y8" s="236"/>
      <c r="Z8" s="236"/>
    </row>
    <row r="9" spans="1:26" s="9" customFormat="1" ht="15" customHeight="1">
      <c r="A9" s="14"/>
      <c r="B9" s="14"/>
      <c r="C9" s="14"/>
      <c r="D9" s="14"/>
      <c r="E9" s="14"/>
      <c r="F9" s="14"/>
      <c r="G9" s="14"/>
      <c r="H9" s="14"/>
      <c r="I9" s="15" t="s">
        <v>7</v>
      </c>
      <c r="J9" s="15"/>
      <c r="K9" s="15"/>
      <c r="L9" s="15"/>
      <c r="M9" s="15"/>
      <c r="N9" s="15"/>
      <c r="O9" s="15"/>
      <c r="P9" s="15"/>
      <c r="Q9" s="15"/>
      <c r="R9" s="15"/>
      <c r="S9" s="15"/>
      <c r="T9" s="16"/>
      <c r="U9" s="16"/>
      <c r="V9" s="16"/>
      <c r="W9" s="16"/>
      <c r="X9" s="16"/>
      <c r="Y9" s="17"/>
      <c r="Z9" s="17"/>
    </row>
    <row r="10" spans="1:26" s="9" customFormat="1" ht="16.5" customHeight="1">
      <c r="A10" s="14"/>
      <c r="B10" s="14"/>
      <c r="C10" s="14"/>
      <c r="D10" s="14"/>
      <c r="E10" s="14"/>
      <c r="F10" s="14"/>
      <c r="G10" s="14"/>
      <c r="H10" s="14"/>
      <c r="I10" s="18" t="s">
        <v>8</v>
      </c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</row>
    <row r="11" spans="1:26" ht="16.5" customHeight="1">
      <c r="A11" s="4"/>
      <c r="B11" s="4"/>
      <c r="C11" s="4"/>
      <c r="D11" s="4"/>
      <c r="E11" s="4"/>
      <c r="F11" s="4"/>
      <c r="G11" s="4"/>
      <c r="H11" s="4"/>
      <c r="I11" s="18" t="s">
        <v>9</v>
      </c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</row>
    <row r="12" spans="1:26" ht="7.5" customHeight="1">
      <c r="A12" s="4"/>
      <c r="B12" s="4"/>
      <c r="C12" s="4"/>
      <c r="D12" s="4"/>
      <c r="E12" s="4"/>
      <c r="F12" s="4"/>
      <c r="G12" s="4"/>
      <c r="H12" s="4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20"/>
      <c r="U12" s="20"/>
      <c r="V12" s="20"/>
      <c r="W12" s="20"/>
      <c r="X12" s="20"/>
      <c r="Y12" s="237"/>
      <c r="Z12" s="20"/>
    </row>
    <row r="13" spans="1:26" s="3" customFormat="1" ht="22.5" customHeight="1">
      <c r="A13" s="21" t="s">
        <v>10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 t="s">
        <v>11</v>
      </c>
      <c r="S13" s="22" t="s">
        <v>12</v>
      </c>
      <c r="T13" s="22" t="s">
        <v>13</v>
      </c>
      <c r="U13" s="22"/>
      <c r="V13" s="22"/>
      <c r="W13" s="22"/>
      <c r="X13" s="22"/>
      <c r="Y13" s="36" t="s">
        <v>14</v>
      </c>
      <c r="Z13" s="36"/>
    </row>
    <row r="14" spans="1:26" s="3" customFormat="1" ht="30.75" customHeight="1">
      <c r="A14" s="21" t="s">
        <v>15</v>
      </c>
      <c r="B14" s="21"/>
      <c r="C14" s="21"/>
      <c r="D14" s="21" t="s">
        <v>16</v>
      </c>
      <c r="E14" s="21"/>
      <c r="F14" s="21" t="s">
        <v>17</v>
      </c>
      <c r="G14" s="21"/>
      <c r="H14" s="21" t="s">
        <v>18</v>
      </c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2"/>
      <c r="T14" s="22"/>
      <c r="U14" s="22"/>
      <c r="V14" s="22"/>
      <c r="W14" s="22"/>
      <c r="X14" s="22"/>
      <c r="Y14" s="36"/>
      <c r="Z14" s="36"/>
    </row>
    <row r="15" spans="1:26" s="3" customFormat="1" ht="48" customHeight="1">
      <c r="A15" s="21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2"/>
      <c r="T15" s="22" t="s">
        <v>96</v>
      </c>
      <c r="U15" s="22" t="s">
        <v>23</v>
      </c>
      <c r="V15" s="22" t="s">
        <v>97</v>
      </c>
      <c r="W15" s="22" t="s">
        <v>98</v>
      </c>
      <c r="X15" s="22" t="s">
        <v>99</v>
      </c>
      <c r="Y15" s="22" t="s">
        <v>24</v>
      </c>
      <c r="Z15" s="22" t="s">
        <v>25</v>
      </c>
    </row>
    <row r="16" spans="1:26" s="3" customFormat="1" ht="13.5" customHeight="1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>
        <v>25</v>
      </c>
      <c r="S16" s="22">
        <v>26</v>
      </c>
      <c r="T16" s="22">
        <v>28</v>
      </c>
      <c r="U16" s="22">
        <v>29</v>
      </c>
      <c r="V16" s="22">
        <v>30</v>
      </c>
      <c r="W16" s="22">
        <v>31</v>
      </c>
      <c r="X16" s="22">
        <v>32</v>
      </c>
      <c r="Y16" s="36">
        <v>33</v>
      </c>
      <c r="Z16" s="22">
        <v>34</v>
      </c>
    </row>
    <row r="17" spans="1:26" s="117" customFormat="1" ht="25.5" customHeight="1">
      <c r="A17" s="111">
        <v>6</v>
      </c>
      <c r="B17" s="111">
        <v>1</v>
      </c>
      <c r="C17" s="111">
        <v>9</v>
      </c>
      <c r="D17" s="111">
        <v>0</v>
      </c>
      <c r="E17" s="111">
        <v>0</v>
      </c>
      <c r="F17" s="111">
        <v>0</v>
      </c>
      <c r="G17" s="111">
        <v>0</v>
      </c>
      <c r="H17" s="111">
        <v>1</v>
      </c>
      <c r="I17" s="111">
        <v>1</v>
      </c>
      <c r="J17" s="111">
        <v>0</v>
      </c>
      <c r="K17" s="111">
        <v>0</v>
      </c>
      <c r="L17" s="111">
        <v>0</v>
      </c>
      <c r="M17" s="111">
        <v>0</v>
      </c>
      <c r="N17" s="111">
        <v>0</v>
      </c>
      <c r="O17" s="111">
        <v>0</v>
      </c>
      <c r="P17" s="111">
        <v>0</v>
      </c>
      <c r="Q17" s="111">
        <v>0</v>
      </c>
      <c r="R17" s="112" t="s">
        <v>26</v>
      </c>
      <c r="S17" s="116" t="s">
        <v>27</v>
      </c>
      <c r="T17" s="114">
        <f>T22+T46+T74</f>
        <v>25628.403</v>
      </c>
      <c r="U17" s="114">
        <f>U22+U46+U74</f>
        <v>25704.432</v>
      </c>
      <c r="V17" s="114">
        <f>V22+V46+V74</f>
        <v>69368.932</v>
      </c>
      <c r="W17" s="114">
        <f>W22+W46+W74</f>
        <v>22951.832000000002</v>
      </c>
      <c r="X17" s="114">
        <f>X22+X46+X74</f>
        <v>22951.832000000002</v>
      </c>
      <c r="Y17" s="114">
        <f>Y22+Y46+Y74</f>
        <v>166605.431</v>
      </c>
      <c r="Z17" s="116">
        <v>2028</v>
      </c>
    </row>
    <row r="18" spans="1:26" s="3" customFormat="1" ht="29.25">
      <c r="A18" s="21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7" t="s">
        <v>213</v>
      </c>
      <c r="S18" s="35" t="s">
        <v>29</v>
      </c>
      <c r="T18" s="35"/>
      <c r="U18" s="35"/>
      <c r="V18" s="35"/>
      <c r="W18" s="35"/>
      <c r="X18" s="35"/>
      <c r="Y18" s="35"/>
      <c r="Z18" s="36"/>
    </row>
    <row r="19" spans="1:26" s="3" customFormat="1" ht="42.75" customHeight="1">
      <c r="A19" s="21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49" t="s">
        <v>101</v>
      </c>
      <c r="S19" s="36" t="s">
        <v>27</v>
      </c>
      <c r="T19" s="48">
        <f>T34</f>
        <v>218.2</v>
      </c>
      <c r="U19" s="48">
        <f>U34</f>
        <v>178.1</v>
      </c>
      <c r="V19" s="48">
        <f>V34</f>
        <v>178.1</v>
      </c>
      <c r="W19" s="48">
        <f>W34</f>
        <v>178.1</v>
      </c>
      <c r="X19" s="48">
        <f>X34</f>
        <v>178.1</v>
      </c>
      <c r="Y19" s="48">
        <f>Y34</f>
        <v>930.5999999999999</v>
      </c>
      <c r="Z19" s="36">
        <v>2028</v>
      </c>
    </row>
    <row r="20" spans="1:26" s="3" customFormat="1" ht="30" customHeight="1">
      <c r="A20" s="21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7" t="s">
        <v>214</v>
      </c>
      <c r="S20" s="35" t="s">
        <v>29</v>
      </c>
      <c r="T20" s="38"/>
      <c r="U20" s="38"/>
      <c r="V20" s="38"/>
      <c r="W20" s="38"/>
      <c r="X20" s="38"/>
      <c r="Y20" s="38"/>
      <c r="Z20" s="36"/>
    </row>
    <row r="21" spans="1:26" s="3" customFormat="1" ht="32.25" customHeight="1">
      <c r="A21" s="21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49" t="s">
        <v>103</v>
      </c>
      <c r="S21" s="36" t="s">
        <v>27</v>
      </c>
      <c r="T21" s="48">
        <f>T49</f>
        <v>790.8</v>
      </c>
      <c r="U21" s="48">
        <f>T57</f>
        <v>790.8</v>
      </c>
      <c r="V21" s="48">
        <f>V49</f>
        <v>790.8</v>
      </c>
      <c r="W21" s="48">
        <f>W49</f>
        <v>790.8</v>
      </c>
      <c r="X21" s="48">
        <f>X49</f>
        <v>790.8</v>
      </c>
      <c r="Y21" s="48">
        <f>Y49</f>
        <v>3954</v>
      </c>
      <c r="Z21" s="36">
        <v>2028</v>
      </c>
    </row>
    <row r="22" spans="1:26" s="117" customFormat="1" ht="34.5" customHeight="1">
      <c r="A22" s="111">
        <v>6</v>
      </c>
      <c r="B22" s="111">
        <v>1</v>
      </c>
      <c r="C22" s="111">
        <v>9</v>
      </c>
      <c r="D22" s="111">
        <v>0</v>
      </c>
      <c r="E22" s="111">
        <v>1</v>
      </c>
      <c r="F22" s="111">
        <v>1</v>
      </c>
      <c r="G22" s="111">
        <v>3</v>
      </c>
      <c r="H22" s="111">
        <v>1</v>
      </c>
      <c r="I22" s="111">
        <v>1</v>
      </c>
      <c r="J22" s="111">
        <v>1</v>
      </c>
      <c r="K22" s="111">
        <v>0</v>
      </c>
      <c r="L22" s="111">
        <v>0</v>
      </c>
      <c r="M22" s="111">
        <v>0</v>
      </c>
      <c r="N22" s="111">
        <v>0</v>
      </c>
      <c r="O22" s="111">
        <v>0</v>
      </c>
      <c r="P22" s="111">
        <v>0</v>
      </c>
      <c r="Q22" s="111">
        <v>0</v>
      </c>
      <c r="R22" s="37" t="s">
        <v>215</v>
      </c>
      <c r="S22" s="116" t="s">
        <v>27</v>
      </c>
      <c r="T22" s="114">
        <f>T23+T32+T42</f>
        <v>2387.8050000000003</v>
      </c>
      <c r="U22" s="114">
        <f>U23+U32+U42</f>
        <v>2387.8050000000003</v>
      </c>
      <c r="V22" s="114">
        <f>V23+V32+V42</f>
        <v>2387.8050000000003</v>
      </c>
      <c r="W22" s="114">
        <f>W23+W32+W42</f>
        <v>2387.8050000000003</v>
      </c>
      <c r="X22" s="114">
        <f>X23+X32+X42</f>
        <v>2387.8050000000003</v>
      </c>
      <c r="Y22" s="114">
        <f>Y23+Y32+Y42</f>
        <v>11939.025000000001</v>
      </c>
      <c r="Z22" s="116">
        <v>2028</v>
      </c>
    </row>
    <row r="23" spans="1:26" s="3" customFormat="1" ht="30.75" customHeight="1">
      <c r="A23" s="21">
        <v>6</v>
      </c>
      <c r="B23" s="21">
        <v>1</v>
      </c>
      <c r="C23" s="21">
        <v>9</v>
      </c>
      <c r="D23" s="21">
        <v>0</v>
      </c>
      <c r="E23" s="21">
        <v>1</v>
      </c>
      <c r="F23" s="21">
        <v>1</v>
      </c>
      <c r="G23" s="21">
        <v>3</v>
      </c>
      <c r="H23" s="21">
        <v>1</v>
      </c>
      <c r="I23" s="21">
        <v>1</v>
      </c>
      <c r="J23" s="21">
        <v>1</v>
      </c>
      <c r="K23" s="21">
        <v>0</v>
      </c>
      <c r="L23" s="21">
        <v>1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38" t="s">
        <v>216</v>
      </c>
      <c r="S23" s="36" t="s">
        <v>27</v>
      </c>
      <c r="T23" s="48">
        <f>T25+T27+T29</f>
        <v>2059.3050000000003</v>
      </c>
      <c r="U23" s="48">
        <f>U25+U27+U29</f>
        <v>2059.3050000000003</v>
      </c>
      <c r="V23" s="48">
        <f>V25+V27+V29</f>
        <v>2059.3050000000003</v>
      </c>
      <c r="W23" s="48">
        <f>W25+W27+W29</f>
        <v>2059.3050000000003</v>
      </c>
      <c r="X23" s="48">
        <f>X25+X27+X29</f>
        <v>2059.3050000000003</v>
      </c>
      <c r="Y23" s="48">
        <f aca="true" t="shared" si="0" ref="Y23:Y27">SUM(T23:X23)</f>
        <v>10296.525000000001</v>
      </c>
      <c r="Z23" s="36">
        <v>2028</v>
      </c>
    </row>
    <row r="24" spans="1:26" s="3" customFormat="1" ht="42.75">
      <c r="A24" s="21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218" t="s">
        <v>106</v>
      </c>
      <c r="S24" s="36" t="s">
        <v>107</v>
      </c>
      <c r="T24" s="131">
        <f>T26</f>
        <v>12</v>
      </c>
      <c r="U24" s="131">
        <f>U26</f>
        <v>12</v>
      </c>
      <c r="V24" s="131">
        <f>V26</f>
        <v>12</v>
      </c>
      <c r="W24" s="131">
        <f>W26</f>
        <v>12</v>
      </c>
      <c r="X24" s="131">
        <f>X26</f>
        <v>12</v>
      </c>
      <c r="Y24" s="38">
        <f t="shared" si="0"/>
        <v>60</v>
      </c>
      <c r="Z24" s="36">
        <v>2028</v>
      </c>
    </row>
    <row r="25" spans="1:26" s="3" customFormat="1" ht="31.5" customHeight="1">
      <c r="A25" s="21">
        <v>6</v>
      </c>
      <c r="B25" s="21">
        <v>1</v>
      </c>
      <c r="C25" s="21">
        <v>9</v>
      </c>
      <c r="D25" s="21">
        <v>0</v>
      </c>
      <c r="E25" s="21">
        <v>1</v>
      </c>
      <c r="F25" s="21">
        <v>1</v>
      </c>
      <c r="G25" s="21">
        <v>3</v>
      </c>
      <c r="H25" s="21">
        <v>1</v>
      </c>
      <c r="I25" s="21">
        <v>1</v>
      </c>
      <c r="J25" s="21">
        <v>1</v>
      </c>
      <c r="K25" s="21">
        <v>0</v>
      </c>
      <c r="L25" s="21">
        <v>1</v>
      </c>
      <c r="M25" s="21">
        <v>2</v>
      </c>
      <c r="N25" s="21">
        <v>0</v>
      </c>
      <c r="O25" s="21">
        <v>0</v>
      </c>
      <c r="P25" s="21">
        <v>1</v>
      </c>
      <c r="Q25" s="21">
        <v>0</v>
      </c>
      <c r="R25" s="37" t="s">
        <v>109</v>
      </c>
      <c r="S25" s="36" t="s">
        <v>27</v>
      </c>
      <c r="T25" s="48">
        <f>19.5+250</f>
        <v>269.5</v>
      </c>
      <c r="U25" s="48">
        <v>269.5</v>
      </c>
      <c r="V25" s="48">
        <v>269.5</v>
      </c>
      <c r="W25" s="48">
        <v>269.5</v>
      </c>
      <c r="X25" s="48">
        <v>269.5</v>
      </c>
      <c r="Y25" s="48">
        <f t="shared" si="0"/>
        <v>1347.5</v>
      </c>
      <c r="Z25" s="36">
        <v>2028</v>
      </c>
    </row>
    <row r="26" spans="1:26" s="3" customFormat="1" ht="29.25">
      <c r="A26" s="21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7" t="s">
        <v>110</v>
      </c>
      <c r="S26" s="36" t="s">
        <v>107</v>
      </c>
      <c r="T26" s="38">
        <v>12</v>
      </c>
      <c r="U26" s="38">
        <v>12</v>
      </c>
      <c r="V26" s="38">
        <v>12</v>
      </c>
      <c r="W26" s="38">
        <v>12</v>
      </c>
      <c r="X26" s="38">
        <v>12</v>
      </c>
      <c r="Y26" s="38">
        <f t="shared" si="0"/>
        <v>60</v>
      </c>
      <c r="Z26" s="36">
        <v>2028</v>
      </c>
    </row>
    <row r="27" spans="1:26" s="3" customFormat="1" ht="42.75">
      <c r="A27" s="21">
        <v>6</v>
      </c>
      <c r="B27" s="21">
        <v>1</v>
      </c>
      <c r="C27" s="21">
        <v>9</v>
      </c>
      <c r="D27" s="21">
        <v>0</v>
      </c>
      <c r="E27" s="21">
        <v>1</v>
      </c>
      <c r="F27" s="21">
        <v>1</v>
      </c>
      <c r="G27" s="21">
        <v>3</v>
      </c>
      <c r="H27" s="21">
        <v>1</v>
      </c>
      <c r="I27" s="21">
        <v>1</v>
      </c>
      <c r="J27" s="21">
        <v>1</v>
      </c>
      <c r="K27" s="21">
        <v>0</v>
      </c>
      <c r="L27" s="21">
        <v>1</v>
      </c>
      <c r="M27" s="21">
        <v>2</v>
      </c>
      <c r="N27" s="21">
        <v>0</v>
      </c>
      <c r="O27" s="21">
        <v>0</v>
      </c>
      <c r="P27" s="21">
        <v>2</v>
      </c>
      <c r="Q27" s="21">
        <v>0</v>
      </c>
      <c r="R27" s="37" t="s">
        <v>111</v>
      </c>
      <c r="S27" s="36" t="s">
        <v>27</v>
      </c>
      <c r="T27" s="58">
        <v>78.8</v>
      </c>
      <c r="U27" s="58">
        <v>78.8</v>
      </c>
      <c r="V27" s="58">
        <v>78.8</v>
      </c>
      <c r="W27" s="58">
        <v>78.8</v>
      </c>
      <c r="X27" s="58">
        <v>78.8</v>
      </c>
      <c r="Y27" s="58">
        <f t="shared" si="0"/>
        <v>394</v>
      </c>
      <c r="Z27" s="36">
        <v>2028</v>
      </c>
    </row>
    <row r="28" spans="1:26" s="3" customFormat="1" ht="33" customHeight="1">
      <c r="A28" s="66"/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70"/>
      <c r="R28" s="37" t="s">
        <v>112</v>
      </c>
      <c r="S28" s="36" t="s">
        <v>36</v>
      </c>
      <c r="T28" s="38">
        <v>100</v>
      </c>
      <c r="U28" s="38">
        <v>100</v>
      </c>
      <c r="V28" s="38">
        <v>100</v>
      </c>
      <c r="W28" s="38">
        <v>100</v>
      </c>
      <c r="X28" s="38">
        <v>100</v>
      </c>
      <c r="Y28" s="38">
        <v>100</v>
      </c>
      <c r="Z28" s="36">
        <v>2028</v>
      </c>
    </row>
    <row r="29" spans="1:26" s="3" customFormat="1" ht="20.25" customHeight="1">
      <c r="A29" s="21">
        <v>6</v>
      </c>
      <c r="B29" s="21">
        <v>1</v>
      </c>
      <c r="C29" s="21">
        <v>9</v>
      </c>
      <c r="D29" s="21">
        <v>0</v>
      </c>
      <c r="E29" s="21">
        <v>1</v>
      </c>
      <c r="F29" s="21">
        <v>1</v>
      </c>
      <c r="G29" s="21">
        <v>3</v>
      </c>
      <c r="H29" s="21">
        <v>1</v>
      </c>
      <c r="I29" s="21">
        <v>1</v>
      </c>
      <c r="J29" s="21">
        <v>1</v>
      </c>
      <c r="K29" s="21">
        <v>0</v>
      </c>
      <c r="L29" s="21">
        <v>1</v>
      </c>
      <c r="M29" s="21">
        <v>2</v>
      </c>
      <c r="N29" s="21">
        <v>0</v>
      </c>
      <c r="O29" s="21">
        <v>0</v>
      </c>
      <c r="P29" s="21">
        <v>3</v>
      </c>
      <c r="Q29" s="21">
        <v>0</v>
      </c>
      <c r="R29" s="37" t="s">
        <v>113</v>
      </c>
      <c r="S29" s="36" t="s">
        <v>27</v>
      </c>
      <c r="T29" s="58">
        <v>1711.005</v>
      </c>
      <c r="U29" s="58">
        <v>1711.005</v>
      </c>
      <c r="V29" s="58">
        <v>1711.005</v>
      </c>
      <c r="W29" s="58">
        <v>1711.005</v>
      </c>
      <c r="X29" s="58">
        <v>1711.005</v>
      </c>
      <c r="Y29" s="58">
        <f>SUM(T29:X29)</f>
        <v>8555.025000000001</v>
      </c>
      <c r="Z29" s="36">
        <v>2028</v>
      </c>
    </row>
    <row r="30" spans="1:26" s="3" customFormat="1" ht="29.25">
      <c r="A30" s="66"/>
      <c r="B30" s="66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70"/>
      <c r="R30" s="37" t="s">
        <v>217</v>
      </c>
      <c r="S30" s="36" t="s">
        <v>36</v>
      </c>
      <c r="T30" s="38">
        <v>100</v>
      </c>
      <c r="U30" s="38">
        <v>100</v>
      </c>
      <c r="V30" s="38">
        <v>100</v>
      </c>
      <c r="W30" s="38">
        <v>100</v>
      </c>
      <c r="X30" s="38">
        <v>100</v>
      </c>
      <c r="Y30" s="38">
        <v>100</v>
      </c>
      <c r="Z30" s="36">
        <v>2028</v>
      </c>
    </row>
    <row r="31" spans="1:26" s="3" customFormat="1" ht="42.75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37" t="s">
        <v>108</v>
      </c>
      <c r="S31" s="36" t="s">
        <v>44</v>
      </c>
      <c r="T31" s="38">
        <v>1</v>
      </c>
      <c r="U31" s="56">
        <v>1</v>
      </c>
      <c r="V31" s="56">
        <v>1</v>
      </c>
      <c r="W31" s="56">
        <v>1</v>
      </c>
      <c r="X31" s="38">
        <v>1</v>
      </c>
      <c r="Y31" s="38">
        <v>1</v>
      </c>
      <c r="Z31" s="36">
        <v>2028</v>
      </c>
    </row>
    <row r="32" spans="1:26" s="3" customFormat="1" ht="27.75" customHeight="1">
      <c r="A32" s="21">
        <v>6</v>
      </c>
      <c r="B32" s="21">
        <v>1</v>
      </c>
      <c r="C32" s="21">
        <v>9</v>
      </c>
      <c r="D32" s="21">
        <v>0</v>
      </c>
      <c r="E32" s="21">
        <v>1</v>
      </c>
      <c r="F32" s="21">
        <v>1</v>
      </c>
      <c r="G32" s="21">
        <v>3</v>
      </c>
      <c r="H32" s="21">
        <v>1</v>
      </c>
      <c r="I32" s="21">
        <v>1</v>
      </c>
      <c r="J32" s="21">
        <v>1</v>
      </c>
      <c r="K32" s="21">
        <v>0</v>
      </c>
      <c r="L32" s="21">
        <v>2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21" t="s">
        <v>115</v>
      </c>
      <c r="S32" s="36" t="s">
        <v>27</v>
      </c>
      <c r="T32" s="48">
        <f>T35</f>
        <v>328.5</v>
      </c>
      <c r="U32" s="48">
        <f>U35</f>
        <v>328.5</v>
      </c>
      <c r="V32" s="48">
        <f>V35</f>
        <v>328.5</v>
      </c>
      <c r="W32" s="48">
        <f>W35</f>
        <v>328.5</v>
      </c>
      <c r="X32" s="48">
        <f>X35</f>
        <v>328.5</v>
      </c>
      <c r="Y32" s="48">
        <f>Y35</f>
        <v>1642.5</v>
      </c>
      <c r="Z32" s="36">
        <v>2028</v>
      </c>
    </row>
    <row r="33" spans="1:26" s="3" customFormat="1" ht="21" customHeight="1">
      <c r="A33" s="21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7" t="s">
        <v>116</v>
      </c>
      <c r="S33" s="36" t="s">
        <v>107</v>
      </c>
      <c r="T33" s="38">
        <v>20</v>
      </c>
      <c r="U33" s="38">
        <v>20</v>
      </c>
      <c r="V33" s="38">
        <v>20</v>
      </c>
      <c r="W33" s="38">
        <v>20</v>
      </c>
      <c r="X33" s="38">
        <v>20</v>
      </c>
      <c r="Y33" s="38">
        <v>20</v>
      </c>
      <c r="Z33" s="36">
        <v>2028</v>
      </c>
    </row>
    <row r="34" spans="1:26" s="3" customFormat="1" ht="29.25">
      <c r="A34" s="21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7" t="s">
        <v>117</v>
      </c>
      <c r="S34" s="36" t="s">
        <v>27</v>
      </c>
      <c r="T34" s="48">
        <v>218.2</v>
      </c>
      <c r="U34" s="48">
        <v>178.1</v>
      </c>
      <c r="V34" s="48">
        <v>178.1</v>
      </c>
      <c r="W34" s="48">
        <v>178.1</v>
      </c>
      <c r="X34" s="48">
        <v>178.1</v>
      </c>
      <c r="Y34" s="48">
        <f aca="true" t="shared" si="1" ref="Y34:Y36">SUM(T34:X34)</f>
        <v>930.5999999999999</v>
      </c>
      <c r="Z34" s="36">
        <v>2028</v>
      </c>
    </row>
    <row r="35" spans="1:26" s="3" customFormat="1" ht="30.75" customHeight="1">
      <c r="A35" s="21">
        <v>6</v>
      </c>
      <c r="B35" s="21">
        <v>1</v>
      </c>
      <c r="C35" s="21">
        <v>9</v>
      </c>
      <c r="D35" s="21">
        <v>0</v>
      </c>
      <c r="E35" s="21">
        <v>1</v>
      </c>
      <c r="F35" s="21">
        <v>1</v>
      </c>
      <c r="G35" s="21">
        <v>3</v>
      </c>
      <c r="H35" s="21">
        <v>1</v>
      </c>
      <c r="I35" s="21">
        <v>1</v>
      </c>
      <c r="J35" s="21">
        <v>1</v>
      </c>
      <c r="K35" s="21">
        <v>0</v>
      </c>
      <c r="L35" s="21">
        <v>2</v>
      </c>
      <c r="M35" s="21">
        <v>2</v>
      </c>
      <c r="N35" s="21">
        <v>0</v>
      </c>
      <c r="O35" s="21">
        <v>0</v>
      </c>
      <c r="P35" s="21">
        <v>1</v>
      </c>
      <c r="Q35" s="21">
        <v>0</v>
      </c>
      <c r="R35" s="37" t="s">
        <v>218</v>
      </c>
      <c r="S35" s="36" t="s">
        <v>27</v>
      </c>
      <c r="T35" s="58">
        <f>34.5+294</f>
        <v>328.5</v>
      </c>
      <c r="U35" s="58">
        <v>328.5</v>
      </c>
      <c r="V35" s="58">
        <v>328.5</v>
      </c>
      <c r="W35" s="58">
        <v>328.5</v>
      </c>
      <c r="X35" s="58">
        <v>328.5</v>
      </c>
      <c r="Y35" s="58">
        <f t="shared" si="1"/>
        <v>1642.5</v>
      </c>
      <c r="Z35" s="36">
        <v>2028</v>
      </c>
    </row>
    <row r="36" spans="1:26" s="3" customFormat="1" ht="29.25">
      <c r="A36" s="21"/>
      <c r="B36" s="21"/>
      <c r="C36" s="21"/>
      <c r="D36" s="59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37" t="s">
        <v>174</v>
      </c>
      <c r="S36" s="36" t="s">
        <v>107</v>
      </c>
      <c r="T36" s="38">
        <v>23</v>
      </c>
      <c r="U36" s="38">
        <v>23</v>
      </c>
      <c r="V36" s="38">
        <v>23</v>
      </c>
      <c r="W36" s="38">
        <v>23</v>
      </c>
      <c r="X36" s="38">
        <v>23</v>
      </c>
      <c r="Y36" s="38">
        <f t="shared" si="1"/>
        <v>115</v>
      </c>
      <c r="Z36" s="36">
        <v>2028</v>
      </c>
    </row>
    <row r="37" spans="1:26" s="3" customFormat="1" ht="29.25">
      <c r="A37" s="21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7" t="s">
        <v>120</v>
      </c>
      <c r="S37" s="36" t="s">
        <v>44</v>
      </c>
      <c r="T37" s="38">
        <v>1</v>
      </c>
      <c r="U37" s="56">
        <v>1</v>
      </c>
      <c r="V37" s="56">
        <v>1</v>
      </c>
      <c r="W37" s="56">
        <v>1</v>
      </c>
      <c r="X37" s="38">
        <v>1</v>
      </c>
      <c r="Y37" s="38">
        <v>1</v>
      </c>
      <c r="Z37" s="36">
        <v>2028</v>
      </c>
    </row>
    <row r="38" spans="1:26" s="3" customFormat="1" ht="42.75">
      <c r="A38" s="21"/>
      <c r="B38" s="21"/>
      <c r="C38" s="21"/>
      <c r="D38" s="59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37" t="s">
        <v>121</v>
      </c>
      <c r="S38" s="36" t="s">
        <v>44</v>
      </c>
      <c r="T38" s="38">
        <v>1</v>
      </c>
      <c r="U38" s="56">
        <v>1</v>
      </c>
      <c r="V38" s="56">
        <v>1</v>
      </c>
      <c r="W38" s="56">
        <v>1</v>
      </c>
      <c r="X38" s="38">
        <v>1</v>
      </c>
      <c r="Y38" s="38">
        <v>1</v>
      </c>
      <c r="Z38" s="36">
        <v>2028</v>
      </c>
    </row>
    <row r="39" spans="1:26" s="3" customFormat="1" ht="29.25">
      <c r="A39" s="21"/>
      <c r="B39" s="21"/>
      <c r="C39" s="21"/>
      <c r="D39" s="59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37" t="s">
        <v>122</v>
      </c>
      <c r="S39" s="36" t="s">
        <v>107</v>
      </c>
      <c r="T39" s="56">
        <v>4</v>
      </c>
      <c r="U39" s="56">
        <v>4</v>
      </c>
      <c r="V39" s="56">
        <v>4</v>
      </c>
      <c r="W39" s="56">
        <v>4</v>
      </c>
      <c r="X39" s="56">
        <v>4</v>
      </c>
      <c r="Y39" s="38">
        <f>SUM(T39:X39)</f>
        <v>20</v>
      </c>
      <c r="Z39" s="36">
        <v>2028</v>
      </c>
    </row>
    <row r="40" spans="1:26" s="3" customFormat="1" ht="29.25">
      <c r="A40" s="21"/>
      <c r="B40" s="21"/>
      <c r="C40" s="21"/>
      <c r="D40" s="59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221" t="s">
        <v>219</v>
      </c>
      <c r="S40" s="36" t="s">
        <v>36</v>
      </c>
      <c r="T40" s="38">
        <v>3</v>
      </c>
      <c r="U40" s="38">
        <v>3</v>
      </c>
      <c r="V40" s="38">
        <v>3</v>
      </c>
      <c r="W40" s="38">
        <v>3</v>
      </c>
      <c r="X40" s="38">
        <v>3</v>
      </c>
      <c r="Y40" s="38">
        <v>3</v>
      </c>
      <c r="Z40" s="36">
        <v>2028</v>
      </c>
    </row>
    <row r="41" spans="1:26" s="3" customFormat="1" ht="42.75">
      <c r="A41" s="59"/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37" t="s">
        <v>123</v>
      </c>
      <c r="S41" s="36" t="s">
        <v>44</v>
      </c>
      <c r="T41" s="56">
        <v>1</v>
      </c>
      <c r="U41" s="56">
        <v>1</v>
      </c>
      <c r="V41" s="56">
        <v>1</v>
      </c>
      <c r="W41" s="56">
        <v>1</v>
      </c>
      <c r="X41" s="56">
        <v>1</v>
      </c>
      <c r="Y41" s="56">
        <v>1</v>
      </c>
      <c r="Z41" s="36">
        <v>2028</v>
      </c>
    </row>
    <row r="42" spans="1:26" s="3" customFormat="1" ht="56.25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21" t="s">
        <v>124</v>
      </c>
      <c r="S42" s="36" t="s">
        <v>125</v>
      </c>
      <c r="T42" s="48">
        <v>0</v>
      </c>
      <c r="U42" s="48">
        <v>0</v>
      </c>
      <c r="V42" s="48">
        <v>0</v>
      </c>
      <c r="W42" s="48">
        <v>0</v>
      </c>
      <c r="X42" s="48">
        <v>0</v>
      </c>
      <c r="Y42" s="48">
        <v>0</v>
      </c>
      <c r="Z42" s="36">
        <v>2028</v>
      </c>
    </row>
    <row r="43" spans="1:26" s="3" customFormat="1" ht="30.75" customHeight="1">
      <c r="A43" s="140"/>
      <c r="B43" s="140"/>
      <c r="C43" s="140"/>
      <c r="D43" s="140"/>
      <c r="E43" s="140"/>
      <c r="F43" s="140"/>
      <c r="G43" s="140"/>
      <c r="H43" s="140"/>
      <c r="I43" s="140"/>
      <c r="J43" s="140"/>
      <c r="K43" s="140"/>
      <c r="L43" s="140"/>
      <c r="M43" s="140"/>
      <c r="N43" s="140"/>
      <c r="O43" s="140"/>
      <c r="P43" s="140"/>
      <c r="Q43" s="239"/>
      <c r="R43" s="240" t="s">
        <v>126</v>
      </c>
      <c r="S43" s="241" t="s">
        <v>107</v>
      </c>
      <c r="T43" s="241">
        <v>2</v>
      </c>
      <c r="U43" s="241">
        <v>2</v>
      </c>
      <c r="V43" s="241">
        <v>2</v>
      </c>
      <c r="W43" s="241">
        <v>2</v>
      </c>
      <c r="X43" s="241">
        <v>2</v>
      </c>
      <c r="Y43" s="241">
        <v>2</v>
      </c>
      <c r="Z43" s="36">
        <v>2028</v>
      </c>
    </row>
    <row r="44" spans="1:26" s="3" customFormat="1" ht="42.75">
      <c r="A44" s="140"/>
      <c r="B44" s="140"/>
      <c r="C44" s="140"/>
      <c r="D44" s="140"/>
      <c r="E44" s="140"/>
      <c r="F44" s="140"/>
      <c r="G44" s="140"/>
      <c r="H44" s="140"/>
      <c r="I44" s="140"/>
      <c r="J44" s="140"/>
      <c r="K44" s="140"/>
      <c r="L44" s="140"/>
      <c r="M44" s="140"/>
      <c r="N44" s="140"/>
      <c r="O44" s="140"/>
      <c r="P44" s="140"/>
      <c r="Q44" s="239"/>
      <c r="R44" s="240" t="s">
        <v>127</v>
      </c>
      <c r="S44" s="36" t="s">
        <v>128</v>
      </c>
      <c r="T44" s="36">
        <v>1</v>
      </c>
      <c r="U44" s="36">
        <v>1</v>
      </c>
      <c r="V44" s="36">
        <v>1</v>
      </c>
      <c r="W44" s="36">
        <v>1</v>
      </c>
      <c r="X44" s="36">
        <v>1</v>
      </c>
      <c r="Y44" s="36">
        <v>1</v>
      </c>
      <c r="Z44" s="36">
        <v>2028</v>
      </c>
    </row>
    <row r="45" spans="1:26" s="3" customFormat="1" ht="33.75" customHeight="1">
      <c r="A45" s="140"/>
      <c r="B45" s="140"/>
      <c r="C45" s="140"/>
      <c r="D45" s="140"/>
      <c r="E45" s="140"/>
      <c r="F45" s="140"/>
      <c r="G45" s="140"/>
      <c r="H45" s="140"/>
      <c r="I45" s="140"/>
      <c r="J45" s="140"/>
      <c r="K45" s="140"/>
      <c r="L45" s="140"/>
      <c r="M45" s="140"/>
      <c r="N45" s="140"/>
      <c r="O45" s="140"/>
      <c r="P45" s="140"/>
      <c r="Q45" s="239"/>
      <c r="R45" s="184" t="s">
        <v>129</v>
      </c>
      <c r="S45" s="36" t="s">
        <v>128</v>
      </c>
      <c r="T45" s="36">
        <v>1</v>
      </c>
      <c r="U45" s="36">
        <v>1</v>
      </c>
      <c r="V45" s="36">
        <v>1</v>
      </c>
      <c r="W45" s="36">
        <v>1</v>
      </c>
      <c r="X45" s="36">
        <v>1</v>
      </c>
      <c r="Y45" s="36">
        <v>1</v>
      </c>
      <c r="Z45" s="36">
        <v>2028</v>
      </c>
    </row>
    <row r="46" spans="1:26" s="3" customFormat="1" ht="31.5" customHeight="1">
      <c r="A46" s="111">
        <v>6</v>
      </c>
      <c r="B46" s="111">
        <v>1</v>
      </c>
      <c r="C46" s="111">
        <v>9</v>
      </c>
      <c r="D46" s="111">
        <v>0</v>
      </c>
      <c r="E46" s="111">
        <v>4</v>
      </c>
      <c r="F46" s="111">
        <v>0</v>
      </c>
      <c r="G46" s="111">
        <v>0</v>
      </c>
      <c r="H46" s="111">
        <v>1</v>
      </c>
      <c r="I46" s="111">
        <v>1</v>
      </c>
      <c r="J46" s="111">
        <v>2</v>
      </c>
      <c r="K46" s="111">
        <v>0</v>
      </c>
      <c r="L46" s="111">
        <v>0</v>
      </c>
      <c r="M46" s="111">
        <v>0</v>
      </c>
      <c r="N46" s="111">
        <v>0</v>
      </c>
      <c r="O46" s="111">
        <v>0</v>
      </c>
      <c r="P46" s="111">
        <v>0</v>
      </c>
      <c r="Q46" s="111">
        <v>0</v>
      </c>
      <c r="R46" s="37" t="s">
        <v>220</v>
      </c>
      <c r="S46" s="36" t="s">
        <v>27</v>
      </c>
      <c r="T46" s="114">
        <f>T47+T62+T69</f>
        <v>4711.536</v>
      </c>
      <c r="U46" s="114">
        <f>U47+U62+U69</f>
        <v>5105.736</v>
      </c>
      <c r="V46" s="114">
        <f>V47+V62+V69</f>
        <v>48770.236000000004</v>
      </c>
      <c r="W46" s="114">
        <f>W47+W62+W69</f>
        <v>2353.136</v>
      </c>
      <c r="X46" s="114">
        <f>X47+X62+X69</f>
        <v>2353.136</v>
      </c>
      <c r="Y46" s="114">
        <f>Y47+Y62+Y69</f>
        <v>63293.780000000006</v>
      </c>
      <c r="Z46" s="36">
        <v>2028</v>
      </c>
    </row>
    <row r="47" spans="1:26" ht="33" customHeight="1">
      <c r="A47" s="21">
        <v>6</v>
      </c>
      <c r="B47" s="21">
        <v>1</v>
      </c>
      <c r="C47" s="21">
        <v>9</v>
      </c>
      <c r="D47" s="21">
        <v>0</v>
      </c>
      <c r="E47" s="21">
        <v>4</v>
      </c>
      <c r="F47" s="21">
        <v>1</v>
      </c>
      <c r="G47" s="21">
        <v>2</v>
      </c>
      <c r="H47" s="21">
        <v>1</v>
      </c>
      <c r="I47" s="21">
        <v>1</v>
      </c>
      <c r="J47" s="21">
        <v>2</v>
      </c>
      <c r="K47" s="21">
        <v>0</v>
      </c>
      <c r="L47" s="21">
        <v>1</v>
      </c>
      <c r="M47" s="21">
        <v>0</v>
      </c>
      <c r="N47" s="21">
        <v>0</v>
      </c>
      <c r="O47" s="21">
        <v>0</v>
      </c>
      <c r="P47" s="21">
        <v>0</v>
      </c>
      <c r="Q47" s="21">
        <v>0</v>
      </c>
      <c r="R47" s="161" t="s">
        <v>221</v>
      </c>
      <c r="S47" s="36" t="s">
        <v>27</v>
      </c>
      <c r="T47" s="48">
        <f>T50+T52</f>
        <v>2346.3360000000002</v>
      </c>
      <c r="U47" s="48">
        <f>U50+U52</f>
        <v>2345.536</v>
      </c>
      <c r="V47" s="48">
        <f>V50+V52</f>
        <v>1904.436</v>
      </c>
      <c r="W47" s="48">
        <f>W50+W52</f>
        <v>2353.136</v>
      </c>
      <c r="X47" s="48">
        <f>X50+X52</f>
        <v>2353.136</v>
      </c>
      <c r="Y47" s="48">
        <f>Y50+Y52</f>
        <v>11302.58</v>
      </c>
      <c r="Z47" s="36">
        <v>2028</v>
      </c>
    </row>
    <row r="48" spans="1:26" ht="29.25">
      <c r="A48" s="66"/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70"/>
      <c r="R48" s="37" t="s">
        <v>138</v>
      </c>
      <c r="S48" s="36" t="s">
        <v>139</v>
      </c>
      <c r="T48" s="38">
        <v>3.017</v>
      </c>
      <c r="U48" s="38">
        <v>3.017</v>
      </c>
      <c r="V48" s="38">
        <v>3.017</v>
      </c>
      <c r="W48" s="38">
        <v>3.017</v>
      </c>
      <c r="X48" s="38">
        <v>3.017</v>
      </c>
      <c r="Y48" s="38">
        <v>3.017</v>
      </c>
      <c r="Z48" s="36">
        <v>2028</v>
      </c>
    </row>
    <row r="49" spans="1:26" s="156" customFormat="1" ht="33.75" customHeight="1">
      <c r="A49" s="66"/>
      <c r="B49" s="66"/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70"/>
      <c r="R49" s="37" t="s">
        <v>140</v>
      </c>
      <c r="S49" s="36" t="s">
        <v>27</v>
      </c>
      <c r="T49" s="48">
        <f>T57</f>
        <v>790.8</v>
      </c>
      <c r="U49" s="48">
        <f>U57</f>
        <v>790.8</v>
      </c>
      <c r="V49" s="48">
        <f>V57</f>
        <v>790.8</v>
      </c>
      <c r="W49" s="48">
        <f>W57</f>
        <v>790.8</v>
      </c>
      <c r="X49" s="48">
        <f>X57</f>
        <v>790.8</v>
      </c>
      <c r="Y49" s="48">
        <f>Y57</f>
        <v>3954</v>
      </c>
      <c r="Z49" s="36">
        <v>2028</v>
      </c>
    </row>
    <row r="50" spans="1:26" s="156" customFormat="1" ht="33.75" customHeight="1">
      <c r="A50" s="21">
        <v>6</v>
      </c>
      <c r="B50" s="21">
        <v>1</v>
      </c>
      <c r="C50" s="21">
        <v>9</v>
      </c>
      <c r="D50" s="21">
        <v>0</v>
      </c>
      <c r="E50" s="21">
        <v>4</v>
      </c>
      <c r="F50" s="21">
        <v>1</v>
      </c>
      <c r="G50" s="21">
        <v>2</v>
      </c>
      <c r="H50" s="21">
        <v>1</v>
      </c>
      <c r="I50" s="21">
        <v>1</v>
      </c>
      <c r="J50" s="21">
        <v>2</v>
      </c>
      <c r="K50" s="21">
        <v>0</v>
      </c>
      <c r="L50" s="21">
        <v>1</v>
      </c>
      <c r="M50" s="21">
        <v>2</v>
      </c>
      <c r="N50" s="21">
        <v>0</v>
      </c>
      <c r="O50" s="21">
        <v>0</v>
      </c>
      <c r="P50" s="21">
        <v>1</v>
      </c>
      <c r="Q50" s="21">
        <v>0</v>
      </c>
      <c r="R50" s="37" t="s">
        <v>222</v>
      </c>
      <c r="S50" s="36" t="s">
        <v>27</v>
      </c>
      <c r="T50" s="58">
        <v>700</v>
      </c>
      <c r="U50" s="58">
        <v>700</v>
      </c>
      <c r="V50" s="58">
        <v>700</v>
      </c>
      <c r="W50" s="58">
        <v>700</v>
      </c>
      <c r="X50" s="58">
        <v>700</v>
      </c>
      <c r="Y50" s="58">
        <f aca="true" t="shared" si="2" ref="Y50:Y53">SUM(T50:X50)</f>
        <v>3500</v>
      </c>
      <c r="Z50" s="36">
        <v>2028</v>
      </c>
    </row>
    <row r="51" spans="1:26" s="156" customFormat="1" ht="20.25" customHeight="1">
      <c r="A51" s="66"/>
      <c r="B51" s="66"/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70"/>
      <c r="R51" s="37" t="s">
        <v>136</v>
      </c>
      <c r="S51" s="36" t="s">
        <v>107</v>
      </c>
      <c r="T51" s="38">
        <v>55</v>
      </c>
      <c r="U51" s="38">
        <v>55</v>
      </c>
      <c r="V51" s="38">
        <v>55</v>
      </c>
      <c r="W51" s="38">
        <v>55</v>
      </c>
      <c r="X51" s="38">
        <v>55</v>
      </c>
      <c r="Y51" s="38">
        <f t="shared" si="2"/>
        <v>275</v>
      </c>
      <c r="Z51" s="36">
        <v>2028</v>
      </c>
    </row>
    <row r="52" spans="1:26" s="156" customFormat="1" ht="33.75" customHeight="1">
      <c r="A52" s="21">
        <v>6</v>
      </c>
      <c r="B52" s="21">
        <v>1</v>
      </c>
      <c r="C52" s="21">
        <v>9</v>
      </c>
      <c r="D52" s="21">
        <v>0</v>
      </c>
      <c r="E52" s="21">
        <v>4</v>
      </c>
      <c r="F52" s="21">
        <v>1</v>
      </c>
      <c r="G52" s="21">
        <v>2</v>
      </c>
      <c r="H52" s="21">
        <v>1</v>
      </c>
      <c r="I52" s="21">
        <v>1</v>
      </c>
      <c r="J52" s="21">
        <v>2</v>
      </c>
      <c r="K52" s="21">
        <v>0</v>
      </c>
      <c r="L52" s="21">
        <v>1</v>
      </c>
      <c r="M52" s="21">
        <v>2</v>
      </c>
      <c r="N52" s="21">
        <v>0</v>
      </c>
      <c r="O52" s="21">
        <v>0</v>
      </c>
      <c r="P52" s="21">
        <v>2</v>
      </c>
      <c r="Q52" s="21">
        <v>0</v>
      </c>
      <c r="R52" s="161" t="s">
        <v>223</v>
      </c>
      <c r="S52" s="36" t="s">
        <v>27</v>
      </c>
      <c r="T52" s="48">
        <v>1646.336</v>
      </c>
      <c r="U52" s="48">
        <v>1645.536</v>
      </c>
      <c r="V52" s="48">
        <v>1204.436</v>
      </c>
      <c r="W52" s="48">
        <v>1653.136</v>
      </c>
      <c r="X52" s="48">
        <v>1653.136</v>
      </c>
      <c r="Y52" s="48">
        <f t="shared" si="2"/>
        <v>7802.58</v>
      </c>
      <c r="Z52" s="36">
        <v>2028</v>
      </c>
    </row>
    <row r="53" spans="1:26" s="156" customFormat="1" ht="33.75" customHeight="1">
      <c r="A53" s="66"/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70"/>
      <c r="R53" s="181" t="s">
        <v>142</v>
      </c>
      <c r="S53" s="36" t="s">
        <v>107</v>
      </c>
      <c r="T53" s="38">
        <v>50</v>
      </c>
      <c r="U53" s="38">
        <v>50</v>
      </c>
      <c r="V53" s="38">
        <v>50</v>
      </c>
      <c r="W53" s="38">
        <v>50</v>
      </c>
      <c r="X53" s="38">
        <v>50</v>
      </c>
      <c r="Y53" s="38">
        <f t="shared" si="2"/>
        <v>250</v>
      </c>
      <c r="Z53" s="36">
        <v>2028</v>
      </c>
    </row>
    <row r="54" spans="1:26" s="156" customFormat="1" ht="56.25">
      <c r="A54" s="66"/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70"/>
      <c r="R54" s="37" t="s">
        <v>133</v>
      </c>
      <c r="S54" s="36" t="s">
        <v>44</v>
      </c>
      <c r="T54" s="38">
        <v>1</v>
      </c>
      <c r="U54" s="38">
        <v>1</v>
      </c>
      <c r="V54" s="38">
        <v>1</v>
      </c>
      <c r="W54" s="38">
        <v>1</v>
      </c>
      <c r="X54" s="38">
        <v>1</v>
      </c>
      <c r="Y54" s="38">
        <v>1</v>
      </c>
      <c r="Z54" s="36">
        <v>2028</v>
      </c>
    </row>
    <row r="55" spans="1:26" s="156" customFormat="1" ht="33.75" customHeight="1">
      <c r="A55" s="66"/>
      <c r="B55" s="66"/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70"/>
      <c r="R55" s="37" t="s">
        <v>134</v>
      </c>
      <c r="S55" s="36" t="s">
        <v>107</v>
      </c>
      <c r="T55" s="38">
        <v>55</v>
      </c>
      <c r="U55" s="38">
        <v>55</v>
      </c>
      <c r="V55" s="38">
        <v>55</v>
      </c>
      <c r="W55" s="38">
        <v>55</v>
      </c>
      <c r="X55" s="38">
        <v>55</v>
      </c>
      <c r="Y55" s="38">
        <f>SUM(T55:X55)</f>
        <v>275</v>
      </c>
      <c r="Z55" s="36">
        <v>2028</v>
      </c>
    </row>
    <row r="56" spans="1:26" ht="45" customHeight="1">
      <c r="A56" s="66"/>
      <c r="B56" s="66"/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70"/>
      <c r="R56" s="37" t="s">
        <v>224</v>
      </c>
      <c r="S56" s="36" t="s">
        <v>44</v>
      </c>
      <c r="T56" s="38">
        <v>1</v>
      </c>
      <c r="U56" s="38">
        <v>1</v>
      </c>
      <c r="V56" s="38">
        <v>1</v>
      </c>
      <c r="W56" s="38">
        <v>1</v>
      </c>
      <c r="X56" s="38">
        <v>1</v>
      </c>
      <c r="Y56" s="38">
        <v>1</v>
      </c>
      <c r="Z56" s="36">
        <v>2028</v>
      </c>
    </row>
    <row r="57" spans="1:26" ht="29.25">
      <c r="A57" s="66"/>
      <c r="B57" s="66"/>
      <c r="C57" s="66"/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70"/>
      <c r="R57" s="37" t="s">
        <v>144</v>
      </c>
      <c r="S57" s="36" t="s">
        <v>27</v>
      </c>
      <c r="T57" s="48">
        <v>790.8</v>
      </c>
      <c r="U57" s="48">
        <v>790.8</v>
      </c>
      <c r="V57" s="48">
        <v>790.8</v>
      </c>
      <c r="W57" s="48">
        <v>790.8</v>
      </c>
      <c r="X57" s="48">
        <v>790.8</v>
      </c>
      <c r="Y57" s="48">
        <f>SUM(T57:X57)</f>
        <v>3954</v>
      </c>
      <c r="Z57" s="36">
        <v>2028</v>
      </c>
    </row>
    <row r="58" spans="1:26" ht="42.75">
      <c r="A58" s="21"/>
      <c r="B58" s="21"/>
      <c r="C58" s="21"/>
      <c r="D58" s="59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37" t="s">
        <v>225</v>
      </c>
      <c r="S58" s="36" t="s">
        <v>44</v>
      </c>
      <c r="T58" s="38">
        <v>1</v>
      </c>
      <c r="U58" s="56">
        <v>1</v>
      </c>
      <c r="V58" s="56">
        <v>1</v>
      </c>
      <c r="W58" s="56">
        <v>1</v>
      </c>
      <c r="X58" s="38">
        <v>1</v>
      </c>
      <c r="Y58" s="38">
        <v>1</v>
      </c>
      <c r="Z58" s="36">
        <v>2028</v>
      </c>
    </row>
    <row r="59" spans="1:26" ht="29.25">
      <c r="A59" s="21"/>
      <c r="B59" s="21"/>
      <c r="C59" s="21"/>
      <c r="D59" s="59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37" t="s">
        <v>122</v>
      </c>
      <c r="S59" s="36" t="s">
        <v>107</v>
      </c>
      <c r="T59" s="56">
        <v>4</v>
      </c>
      <c r="U59" s="56">
        <v>4</v>
      </c>
      <c r="V59" s="56">
        <v>4</v>
      </c>
      <c r="W59" s="56">
        <v>4</v>
      </c>
      <c r="X59" s="56">
        <v>4</v>
      </c>
      <c r="Y59" s="38">
        <v>4</v>
      </c>
      <c r="Z59" s="36">
        <v>2028</v>
      </c>
    </row>
    <row r="60" spans="1:26" ht="29.25">
      <c r="A60" s="21"/>
      <c r="B60" s="21"/>
      <c r="C60" s="21"/>
      <c r="D60" s="59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221" t="s">
        <v>219</v>
      </c>
      <c r="S60" s="36" t="s">
        <v>36</v>
      </c>
      <c r="T60" s="38">
        <v>3</v>
      </c>
      <c r="U60" s="38">
        <v>3</v>
      </c>
      <c r="V60" s="38">
        <v>3</v>
      </c>
      <c r="W60" s="38">
        <v>3</v>
      </c>
      <c r="X60" s="38">
        <v>3</v>
      </c>
      <c r="Y60" s="38">
        <v>3</v>
      </c>
      <c r="Z60" s="36">
        <v>2028</v>
      </c>
    </row>
    <row r="61" spans="1:26" ht="42.75">
      <c r="A61" s="66"/>
      <c r="B61" s="66"/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70"/>
      <c r="R61" s="37" t="s">
        <v>226</v>
      </c>
      <c r="S61" s="36" t="s">
        <v>44</v>
      </c>
      <c r="T61" s="38">
        <v>1</v>
      </c>
      <c r="U61" s="38">
        <v>1</v>
      </c>
      <c r="V61" s="38">
        <v>1</v>
      </c>
      <c r="W61" s="38">
        <v>1</v>
      </c>
      <c r="X61" s="38">
        <v>1</v>
      </c>
      <c r="Y61" s="38">
        <v>1</v>
      </c>
      <c r="Z61" s="36">
        <v>2028</v>
      </c>
    </row>
    <row r="62" spans="1:26" ht="36.75" customHeight="1">
      <c r="A62" s="21">
        <v>6</v>
      </c>
      <c r="B62" s="21">
        <v>1</v>
      </c>
      <c r="C62" s="21">
        <v>9</v>
      </c>
      <c r="D62" s="21">
        <v>0</v>
      </c>
      <c r="E62" s="21">
        <v>4</v>
      </c>
      <c r="F62" s="21">
        <v>1</v>
      </c>
      <c r="G62" s="21">
        <v>2</v>
      </c>
      <c r="H62" s="21">
        <v>1</v>
      </c>
      <c r="I62" s="21">
        <v>1</v>
      </c>
      <c r="J62" s="21">
        <v>2</v>
      </c>
      <c r="K62" s="21">
        <v>0</v>
      </c>
      <c r="L62" s="21">
        <v>2</v>
      </c>
      <c r="M62" s="21">
        <v>0</v>
      </c>
      <c r="N62" s="21">
        <v>0</v>
      </c>
      <c r="O62" s="21">
        <v>0</v>
      </c>
      <c r="P62" s="21">
        <v>0</v>
      </c>
      <c r="Q62" s="21">
        <v>0</v>
      </c>
      <c r="R62" s="161" t="s">
        <v>227</v>
      </c>
      <c r="S62" s="36" t="s">
        <v>27</v>
      </c>
      <c r="T62" s="48">
        <f aca="true" t="shared" si="3" ref="T62:T63">T64</f>
        <v>865.2</v>
      </c>
      <c r="U62" s="48">
        <f aca="true" t="shared" si="4" ref="U62:U63">U64</f>
        <v>760.2</v>
      </c>
      <c r="V62" s="48">
        <f aca="true" t="shared" si="5" ref="V62:V63">V64</f>
        <v>44865.8</v>
      </c>
      <c r="W62" s="48">
        <f aca="true" t="shared" si="6" ref="W62:W63">W64</f>
        <v>0</v>
      </c>
      <c r="X62" s="48">
        <f aca="true" t="shared" si="7" ref="X62:X63">X64</f>
        <v>0</v>
      </c>
      <c r="Y62" s="48">
        <f>Y64</f>
        <v>46491.200000000004</v>
      </c>
      <c r="Z62" s="36">
        <v>2026</v>
      </c>
    </row>
    <row r="63" spans="1:26" ht="29.25">
      <c r="A63" s="59"/>
      <c r="B63" s="59"/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181" t="s">
        <v>83</v>
      </c>
      <c r="S63" s="36" t="s">
        <v>107</v>
      </c>
      <c r="T63" s="38">
        <f t="shared" si="3"/>
        <v>618</v>
      </c>
      <c r="U63" s="38">
        <f t="shared" si="4"/>
        <v>543</v>
      </c>
      <c r="V63" s="224">
        <f t="shared" si="5"/>
        <v>32047</v>
      </c>
      <c r="W63" s="38">
        <f t="shared" si="6"/>
        <v>0</v>
      </c>
      <c r="X63" s="38">
        <f t="shared" si="7"/>
        <v>0</v>
      </c>
      <c r="Y63" s="56">
        <f aca="true" t="shared" si="8" ref="Y63:Y65">SUM(T63:X63)</f>
        <v>33208</v>
      </c>
      <c r="Z63" s="36">
        <v>2026</v>
      </c>
    </row>
    <row r="64" spans="1:26" ht="29.25">
      <c r="A64" s="21">
        <v>6</v>
      </c>
      <c r="B64" s="21">
        <v>1</v>
      </c>
      <c r="C64" s="21">
        <v>9</v>
      </c>
      <c r="D64" s="21">
        <v>0</v>
      </c>
      <c r="E64" s="21">
        <v>4</v>
      </c>
      <c r="F64" s="21">
        <v>1</v>
      </c>
      <c r="G64" s="21">
        <v>2</v>
      </c>
      <c r="H64" s="21">
        <v>1</v>
      </c>
      <c r="I64" s="21">
        <v>1</v>
      </c>
      <c r="J64" s="21">
        <v>2</v>
      </c>
      <c r="K64" s="21">
        <v>0</v>
      </c>
      <c r="L64" s="21">
        <v>2</v>
      </c>
      <c r="M64" s="21" t="s">
        <v>80</v>
      </c>
      <c r="N64" s="21">
        <v>5</v>
      </c>
      <c r="O64" s="21">
        <v>1</v>
      </c>
      <c r="P64" s="21">
        <v>1</v>
      </c>
      <c r="Q64" s="21">
        <v>0</v>
      </c>
      <c r="R64" s="161" t="s">
        <v>228</v>
      </c>
      <c r="S64" s="36" t="s">
        <v>27</v>
      </c>
      <c r="T64" s="58">
        <v>865.2</v>
      </c>
      <c r="U64" s="58">
        <v>760.2</v>
      </c>
      <c r="V64" s="48">
        <v>44865.8</v>
      </c>
      <c r="W64" s="58">
        <v>0</v>
      </c>
      <c r="X64" s="58">
        <v>0</v>
      </c>
      <c r="Y64" s="48">
        <f t="shared" si="8"/>
        <v>46491.200000000004</v>
      </c>
      <c r="Z64" s="36">
        <v>2026</v>
      </c>
    </row>
    <row r="65" spans="1:26" ht="42.75">
      <c r="A65" s="59"/>
      <c r="B65" s="59"/>
      <c r="C65" s="59"/>
      <c r="D65" s="140"/>
      <c r="E65" s="140"/>
      <c r="F65" s="140"/>
      <c r="G65" s="140"/>
      <c r="H65" s="140"/>
      <c r="I65" s="140"/>
      <c r="J65" s="140"/>
      <c r="K65" s="140"/>
      <c r="L65" s="140"/>
      <c r="M65" s="140"/>
      <c r="N65" s="140"/>
      <c r="O65" s="140"/>
      <c r="P65" s="140"/>
      <c r="Q65" s="140"/>
      <c r="R65" s="181" t="s">
        <v>88</v>
      </c>
      <c r="S65" s="36" t="s">
        <v>107</v>
      </c>
      <c r="T65" s="38">
        <v>618</v>
      </c>
      <c r="U65" s="38">
        <v>543</v>
      </c>
      <c r="V65" s="224">
        <v>32047</v>
      </c>
      <c r="W65" s="38">
        <f>W68</f>
        <v>0</v>
      </c>
      <c r="X65" s="38">
        <f>X68</f>
        <v>0</v>
      </c>
      <c r="Y65" s="56">
        <f t="shared" si="8"/>
        <v>33208</v>
      </c>
      <c r="Z65" s="36">
        <v>2026</v>
      </c>
    </row>
    <row r="66" spans="1:26" ht="42.75">
      <c r="A66" s="59"/>
      <c r="B66" s="59"/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161" t="s">
        <v>229</v>
      </c>
      <c r="S66" s="36" t="s">
        <v>44</v>
      </c>
      <c r="T66" s="38">
        <v>1</v>
      </c>
      <c r="U66" s="56">
        <v>1</v>
      </c>
      <c r="V66" s="224">
        <v>1</v>
      </c>
      <c r="W66" s="56">
        <v>0</v>
      </c>
      <c r="X66" s="38">
        <v>0</v>
      </c>
      <c r="Y66" s="38">
        <v>1</v>
      </c>
      <c r="Z66" s="36">
        <v>2026</v>
      </c>
    </row>
    <row r="67" spans="1:26" ht="33" customHeight="1">
      <c r="A67" s="59"/>
      <c r="B67" s="59"/>
      <c r="C67" s="59"/>
      <c r="D67" s="140"/>
      <c r="E67" s="140"/>
      <c r="F67" s="140"/>
      <c r="G67" s="140"/>
      <c r="H67" s="140"/>
      <c r="I67" s="140"/>
      <c r="J67" s="140"/>
      <c r="K67" s="140"/>
      <c r="L67" s="140"/>
      <c r="M67" s="140"/>
      <c r="N67" s="140"/>
      <c r="O67" s="140"/>
      <c r="P67" s="140"/>
      <c r="Q67" s="140"/>
      <c r="R67" s="161" t="s">
        <v>230</v>
      </c>
      <c r="S67" s="36" t="s">
        <v>44</v>
      </c>
      <c r="T67" s="38">
        <v>1</v>
      </c>
      <c r="U67" s="38">
        <v>1</v>
      </c>
      <c r="V67" s="224">
        <v>1</v>
      </c>
      <c r="W67" s="38">
        <v>0</v>
      </c>
      <c r="X67" s="38">
        <v>0</v>
      </c>
      <c r="Y67" s="56">
        <v>1</v>
      </c>
      <c r="Z67" s="36">
        <v>2026</v>
      </c>
    </row>
    <row r="68" spans="1:26" ht="32.25" customHeight="1">
      <c r="A68" s="140"/>
      <c r="B68" s="140"/>
      <c r="C68" s="140"/>
      <c r="D68" s="140"/>
      <c r="E68" s="140"/>
      <c r="F68" s="140"/>
      <c r="G68" s="140"/>
      <c r="H68" s="140"/>
      <c r="I68" s="140"/>
      <c r="J68" s="140"/>
      <c r="K68" s="140"/>
      <c r="L68" s="140"/>
      <c r="M68" s="140"/>
      <c r="N68" s="140"/>
      <c r="O68" s="140"/>
      <c r="P68" s="140"/>
      <c r="Q68" s="140"/>
      <c r="R68" s="161" t="s">
        <v>151</v>
      </c>
      <c r="S68" s="36" t="s">
        <v>107</v>
      </c>
      <c r="T68" s="38">
        <v>618</v>
      </c>
      <c r="U68" s="38">
        <v>543</v>
      </c>
      <c r="V68" s="224">
        <v>32047</v>
      </c>
      <c r="W68" s="38">
        <v>0</v>
      </c>
      <c r="X68" s="38">
        <v>0</v>
      </c>
      <c r="Y68" s="56">
        <f>SUM(T68:X68)</f>
        <v>33208</v>
      </c>
      <c r="Z68" s="36">
        <v>2026</v>
      </c>
    </row>
    <row r="69" spans="1:26" ht="42.75">
      <c r="A69" s="21">
        <v>6</v>
      </c>
      <c r="B69" s="21">
        <v>1</v>
      </c>
      <c r="C69" s="21">
        <v>9</v>
      </c>
      <c r="D69" s="21">
        <v>0</v>
      </c>
      <c r="E69" s="21">
        <v>4</v>
      </c>
      <c r="F69" s="21">
        <v>0</v>
      </c>
      <c r="G69" s="21">
        <v>5</v>
      </c>
      <c r="H69" s="21">
        <v>1</v>
      </c>
      <c r="I69" s="21">
        <v>1</v>
      </c>
      <c r="J69" s="21">
        <v>2</v>
      </c>
      <c r="K69" s="21">
        <v>0</v>
      </c>
      <c r="L69" s="21">
        <v>3</v>
      </c>
      <c r="M69" s="21">
        <v>0</v>
      </c>
      <c r="N69" s="21">
        <v>0</v>
      </c>
      <c r="O69" s="21">
        <v>0</v>
      </c>
      <c r="P69" s="21">
        <v>0</v>
      </c>
      <c r="Q69" s="21">
        <v>0</v>
      </c>
      <c r="R69" s="242" t="s">
        <v>231</v>
      </c>
      <c r="S69" s="22" t="s">
        <v>27</v>
      </c>
      <c r="T69" s="48">
        <f>T71</f>
        <v>1500</v>
      </c>
      <c r="U69" s="48">
        <f>U71</f>
        <v>2000</v>
      </c>
      <c r="V69" s="48">
        <f>V71</f>
        <v>2000</v>
      </c>
      <c r="W69" s="48">
        <f>W71</f>
        <v>0</v>
      </c>
      <c r="X69" s="48">
        <f>X71</f>
        <v>0</v>
      </c>
      <c r="Y69" s="48">
        <f>Y71</f>
        <v>5500</v>
      </c>
      <c r="Z69" s="36">
        <v>2026</v>
      </c>
    </row>
    <row r="70" spans="1:26" ht="37.5" customHeight="1">
      <c r="A70" s="243"/>
      <c r="B70" s="244"/>
      <c r="C70" s="244"/>
      <c r="D70" s="244"/>
      <c r="E70" s="244"/>
      <c r="F70" s="244"/>
      <c r="G70" s="244"/>
      <c r="H70" s="244"/>
      <c r="I70" s="244"/>
      <c r="J70" s="244"/>
      <c r="K70" s="244"/>
      <c r="L70" s="244"/>
      <c r="M70" s="244"/>
      <c r="N70" s="244"/>
      <c r="O70" s="244"/>
      <c r="P70" s="244"/>
      <c r="Q70" s="244"/>
      <c r="R70" s="245" t="s">
        <v>153</v>
      </c>
      <c r="S70" s="22" t="s">
        <v>139</v>
      </c>
      <c r="T70" s="224">
        <v>1500</v>
      </c>
      <c r="U70" s="224">
        <v>2000</v>
      </c>
      <c r="V70" s="224">
        <v>2000</v>
      </c>
      <c r="W70" s="224">
        <v>0</v>
      </c>
      <c r="X70" s="224">
        <v>0</v>
      </c>
      <c r="Y70" s="224">
        <f aca="true" t="shared" si="9" ref="Y70:Y72">SUM(T70:X70)</f>
        <v>5500</v>
      </c>
      <c r="Z70" s="36">
        <v>2026</v>
      </c>
    </row>
    <row r="71" spans="1:26" ht="42.75">
      <c r="A71" s="246">
        <v>6</v>
      </c>
      <c r="B71" s="247">
        <v>1</v>
      </c>
      <c r="C71" s="247">
        <v>9</v>
      </c>
      <c r="D71" s="247">
        <v>0</v>
      </c>
      <c r="E71" s="247">
        <v>4</v>
      </c>
      <c r="F71" s="247">
        <v>0</v>
      </c>
      <c r="G71" s="247">
        <v>5</v>
      </c>
      <c r="H71" s="247">
        <v>1</v>
      </c>
      <c r="I71" s="247">
        <v>1</v>
      </c>
      <c r="J71" s="247">
        <v>2</v>
      </c>
      <c r="K71" s="247">
        <v>0</v>
      </c>
      <c r="L71" s="247">
        <v>3</v>
      </c>
      <c r="M71" s="247" t="s">
        <v>80</v>
      </c>
      <c r="N71" s="247">
        <v>5</v>
      </c>
      <c r="O71" s="247">
        <v>9</v>
      </c>
      <c r="P71" s="247">
        <v>9</v>
      </c>
      <c r="Q71" s="247">
        <v>0</v>
      </c>
      <c r="R71" s="242" t="s">
        <v>232</v>
      </c>
      <c r="S71" s="22" t="s">
        <v>27</v>
      </c>
      <c r="T71" s="48">
        <v>1500</v>
      </c>
      <c r="U71" s="48">
        <v>2000</v>
      </c>
      <c r="V71" s="48">
        <v>2000</v>
      </c>
      <c r="W71" s="48">
        <v>0</v>
      </c>
      <c r="X71" s="48">
        <v>0</v>
      </c>
      <c r="Y71" s="48">
        <f t="shared" si="9"/>
        <v>5500</v>
      </c>
      <c r="Z71" s="36">
        <v>2026</v>
      </c>
    </row>
    <row r="72" spans="1:26" ht="42.75">
      <c r="A72" s="246"/>
      <c r="B72" s="247"/>
      <c r="C72" s="247"/>
      <c r="D72" s="247"/>
      <c r="E72" s="247"/>
      <c r="F72" s="247"/>
      <c r="G72" s="247"/>
      <c r="H72" s="247"/>
      <c r="I72" s="247"/>
      <c r="J72" s="247"/>
      <c r="K72" s="247"/>
      <c r="L72" s="247"/>
      <c r="M72" s="247"/>
      <c r="N72" s="247"/>
      <c r="O72" s="247"/>
      <c r="P72" s="247"/>
      <c r="Q72" s="247"/>
      <c r="R72" s="245" t="s">
        <v>157</v>
      </c>
      <c r="S72" s="22" t="s">
        <v>139</v>
      </c>
      <c r="T72" s="224">
        <v>1500</v>
      </c>
      <c r="U72" s="224">
        <v>2000</v>
      </c>
      <c r="V72" s="224">
        <v>2000</v>
      </c>
      <c r="W72" s="224">
        <v>0</v>
      </c>
      <c r="X72" s="224">
        <v>0</v>
      </c>
      <c r="Y72" s="224">
        <f t="shared" si="9"/>
        <v>5500</v>
      </c>
      <c r="Z72" s="36">
        <v>2026</v>
      </c>
    </row>
    <row r="73" spans="1:26" ht="29.25">
      <c r="A73" s="243"/>
      <c r="B73" s="244"/>
      <c r="C73" s="244"/>
      <c r="D73" s="244"/>
      <c r="E73" s="244"/>
      <c r="F73" s="244"/>
      <c r="G73" s="244"/>
      <c r="H73" s="244"/>
      <c r="I73" s="244"/>
      <c r="J73" s="244"/>
      <c r="K73" s="244"/>
      <c r="L73" s="244"/>
      <c r="M73" s="244"/>
      <c r="N73" s="244"/>
      <c r="O73" s="244"/>
      <c r="P73" s="244"/>
      <c r="Q73" s="244"/>
      <c r="R73" s="242" t="s">
        <v>233</v>
      </c>
      <c r="S73" s="22" t="s">
        <v>155</v>
      </c>
      <c r="T73" s="224">
        <v>1</v>
      </c>
      <c r="U73" s="224">
        <v>1</v>
      </c>
      <c r="V73" s="224">
        <v>1</v>
      </c>
      <c r="W73" s="224">
        <v>0</v>
      </c>
      <c r="X73" s="224">
        <v>0</v>
      </c>
      <c r="Y73" s="224">
        <v>1</v>
      </c>
      <c r="Z73" s="36">
        <v>2026</v>
      </c>
    </row>
    <row r="74" spans="1:26" ht="25.5">
      <c r="A74" s="111">
        <v>6</v>
      </c>
      <c r="B74" s="111">
        <v>1</v>
      </c>
      <c r="C74" s="111">
        <v>9</v>
      </c>
      <c r="D74" s="111">
        <v>0</v>
      </c>
      <c r="E74" s="111">
        <v>1</v>
      </c>
      <c r="F74" s="111">
        <v>1</v>
      </c>
      <c r="G74" s="111">
        <v>3</v>
      </c>
      <c r="H74" s="111">
        <v>1</v>
      </c>
      <c r="I74" s="111">
        <v>1</v>
      </c>
      <c r="J74" s="111">
        <v>9</v>
      </c>
      <c r="K74" s="111">
        <v>0</v>
      </c>
      <c r="L74" s="111">
        <v>0</v>
      </c>
      <c r="M74" s="111">
        <v>0</v>
      </c>
      <c r="N74" s="111">
        <v>0</v>
      </c>
      <c r="O74" s="111">
        <v>0</v>
      </c>
      <c r="P74" s="111">
        <v>0</v>
      </c>
      <c r="Q74" s="111">
        <v>0</v>
      </c>
      <c r="R74" s="37" t="s">
        <v>158</v>
      </c>
      <c r="S74" s="36" t="s">
        <v>27</v>
      </c>
      <c r="T74" s="114">
        <f>T75</f>
        <v>18529.061999999998</v>
      </c>
      <c r="U74" s="114">
        <f>U75</f>
        <v>18210.891</v>
      </c>
      <c r="V74" s="114">
        <f>V75</f>
        <v>18210.891</v>
      </c>
      <c r="W74" s="114">
        <f>W75</f>
        <v>18210.891</v>
      </c>
      <c r="X74" s="114">
        <f>X75</f>
        <v>18210.891</v>
      </c>
      <c r="Y74" s="114">
        <f>Y75</f>
        <v>91372.626</v>
      </c>
      <c r="Z74" s="36">
        <v>2028</v>
      </c>
    </row>
    <row r="75" spans="1:26" ht="33.75" customHeight="1">
      <c r="A75" s="21">
        <v>6</v>
      </c>
      <c r="B75" s="21">
        <v>1</v>
      </c>
      <c r="C75" s="21">
        <v>9</v>
      </c>
      <c r="D75" s="21">
        <v>0</v>
      </c>
      <c r="E75" s="21">
        <v>1</v>
      </c>
      <c r="F75" s="21">
        <v>1</v>
      </c>
      <c r="G75" s="21">
        <v>3</v>
      </c>
      <c r="H75" s="21">
        <v>1</v>
      </c>
      <c r="I75" s="21">
        <v>1</v>
      </c>
      <c r="J75" s="21">
        <v>9</v>
      </c>
      <c r="K75" s="21">
        <v>0</v>
      </c>
      <c r="L75" s="21">
        <v>1</v>
      </c>
      <c r="M75" s="21">
        <v>0</v>
      </c>
      <c r="N75" s="21">
        <v>0</v>
      </c>
      <c r="O75" s="21">
        <v>0</v>
      </c>
      <c r="P75" s="21">
        <v>0</v>
      </c>
      <c r="Q75" s="21">
        <v>0</v>
      </c>
      <c r="R75" s="179" t="s">
        <v>159</v>
      </c>
      <c r="S75" s="22" t="s">
        <v>27</v>
      </c>
      <c r="T75" s="48">
        <f>T77+T78+T79</f>
        <v>18529.061999999998</v>
      </c>
      <c r="U75" s="48">
        <f>U77+U78+U79</f>
        <v>18210.891</v>
      </c>
      <c r="V75" s="48">
        <f>V77+V78+V79</f>
        <v>18210.891</v>
      </c>
      <c r="W75" s="48">
        <f>W77+W78+W79</f>
        <v>18210.891</v>
      </c>
      <c r="X75" s="48">
        <f>X77+X78+X79</f>
        <v>18210.891</v>
      </c>
      <c r="Y75" s="48">
        <f>Y77+Y78+Y79</f>
        <v>91372.626</v>
      </c>
      <c r="Z75" s="36">
        <v>2028</v>
      </c>
    </row>
    <row r="76" spans="1:26" ht="42.75">
      <c r="A76" s="140"/>
      <c r="B76" s="140"/>
      <c r="C76" s="140"/>
      <c r="D76" s="140"/>
      <c r="E76" s="140"/>
      <c r="F76" s="140"/>
      <c r="G76" s="140"/>
      <c r="H76" s="140"/>
      <c r="I76" s="140"/>
      <c r="J76" s="140"/>
      <c r="K76" s="140"/>
      <c r="L76" s="140"/>
      <c r="M76" s="140"/>
      <c r="N76" s="140"/>
      <c r="O76" s="140"/>
      <c r="P76" s="140"/>
      <c r="Q76" s="140"/>
      <c r="R76" s="181" t="s">
        <v>160</v>
      </c>
      <c r="S76" s="36" t="s">
        <v>36</v>
      </c>
      <c r="T76" s="224">
        <v>100</v>
      </c>
      <c r="U76" s="224">
        <v>100</v>
      </c>
      <c r="V76" s="224">
        <v>100</v>
      </c>
      <c r="W76" s="224">
        <v>100</v>
      </c>
      <c r="X76" s="224">
        <v>100</v>
      </c>
      <c r="Y76" s="224">
        <v>100</v>
      </c>
      <c r="Z76" s="36">
        <v>2028</v>
      </c>
    </row>
    <row r="77" spans="1:26" ht="42.75">
      <c r="A77" s="21">
        <v>6</v>
      </c>
      <c r="B77" s="21">
        <v>1</v>
      </c>
      <c r="C77" s="21">
        <v>9</v>
      </c>
      <c r="D77" s="21">
        <v>0</v>
      </c>
      <c r="E77" s="21">
        <v>1</v>
      </c>
      <c r="F77" s="21">
        <v>1</v>
      </c>
      <c r="G77" s="21">
        <v>3</v>
      </c>
      <c r="H77" s="21">
        <v>1</v>
      </c>
      <c r="I77" s="21">
        <v>1</v>
      </c>
      <c r="J77" s="21">
        <v>9</v>
      </c>
      <c r="K77" s="21">
        <v>0</v>
      </c>
      <c r="L77" s="21">
        <v>1</v>
      </c>
      <c r="M77" s="21">
        <v>2</v>
      </c>
      <c r="N77" s="21">
        <v>0</v>
      </c>
      <c r="O77" s="21">
        <v>0</v>
      </c>
      <c r="P77" s="21">
        <v>1</v>
      </c>
      <c r="Q77" s="21">
        <v>0</v>
      </c>
      <c r="R77" s="184" t="s">
        <v>234</v>
      </c>
      <c r="S77" s="22" t="s">
        <v>27</v>
      </c>
      <c r="T77" s="48">
        <v>10543.231</v>
      </c>
      <c r="U77" s="48">
        <v>10543.231</v>
      </c>
      <c r="V77" s="48">
        <v>10543.231</v>
      </c>
      <c r="W77" s="48">
        <v>10543.231</v>
      </c>
      <c r="X77" s="48">
        <v>10543.231</v>
      </c>
      <c r="Y77" s="48">
        <f aca="true" t="shared" si="10" ref="Y77:Y79">SUM(T77:X77)</f>
        <v>52716.155</v>
      </c>
      <c r="Z77" s="36">
        <v>2028</v>
      </c>
    </row>
    <row r="78" spans="1:26" ht="42.75">
      <c r="A78" s="21">
        <v>6</v>
      </c>
      <c r="B78" s="21">
        <v>1</v>
      </c>
      <c r="C78" s="21">
        <v>9</v>
      </c>
      <c r="D78" s="21">
        <v>0</v>
      </c>
      <c r="E78" s="21">
        <v>1</v>
      </c>
      <c r="F78" s="21">
        <v>1</v>
      </c>
      <c r="G78" s="21">
        <v>3</v>
      </c>
      <c r="H78" s="21">
        <v>1</v>
      </c>
      <c r="I78" s="21">
        <v>1</v>
      </c>
      <c r="J78" s="21">
        <v>9</v>
      </c>
      <c r="K78" s="21">
        <v>0</v>
      </c>
      <c r="L78" s="21">
        <v>1</v>
      </c>
      <c r="M78" s="21">
        <v>2</v>
      </c>
      <c r="N78" s="21">
        <v>0</v>
      </c>
      <c r="O78" s="21">
        <v>0</v>
      </c>
      <c r="P78" s="21">
        <v>2</v>
      </c>
      <c r="Q78" s="21">
        <v>0</v>
      </c>
      <c r="R78" s="184" t="s">
        <v>235</v>
      </c>
      <c r="S78" s="22" t="s">
        <v>27</v>
      </c>
      <c r="T78" s="48">
        <v>7667.66</v>
      </c>
      <c r="U78" s="48">
        <v>7667.66</v>
      </c>
      <c r="V78" s="48">
        <v>7667.66</v>
      </c>
      <c r="W78" s="48">
        <v>7667.66</v>
      </c>
      <c r="X78" s="48">
        <v>7667.66</v>
      </c>
      <c r="Y78" s="48">
        <f t="shared" si="10"/>
        <v>38338.3</v>
      </c>
      <c r="Z78" s="36">
        <v>2028</v>
      </c>
    </row>
    <row r="79" spans="1:26" ht="29.25">
      <c r="A79" s="21">
        <v>6</v>
      </c>
      <c r="B79" s="21">
        <v>1</v>
      </c>
      <c r="C79" s="21">
        <v>9</v>
      </c>
      <c r="D79" s="21">
        <v>0</v>
      </c>
      <c r="E79" s="21">
        <v>1</v>
      </c>
      <c r="F79" s="21">
        <v>1</v>
      </c>
      <c r="G79" s="21">
        <v>3</v>
      </c>
      <c r="H79" s="21">
        <v>1</v>
      </c>
      <c r="I79" s="21">
        <v>1</v>
      </c>
      <c r="J79" s="21">
        <v>9</v>
      </c>
      <c r="K79" s="21">
        <v>0</v>
      </c>
      <c r="L79" s="21">
        <v>1</v>
      </c>
      <c r="M79" s="21">
        <v>2</v>
      </c>
      <c r="N79" s="21">
        <v>0</v>
      </c>
      <c r="O79" s="21">
        <v>0</v>
      </c>
      <c r="P79" s="21">
        <v>3</v>
      </c>
      <c r="Q79" s="21">
        <v>0</v>
      </c>
      <c r="R79" s="184" t="s">
        <v>236</v>
      </c>
      <c r="S79" s="22" t="s">
        <v>27</v>
      </c>
      <c r="T79" s="58">
        <v>318.171</v>
      </c>
      <c r="U79" s="58">
        <v>0</v>
      </c>
      <c r="V79" s="58">
        <v>0</v>
      </c>
      <c r="W79" s="58">
        <v>0</v>
      </c>
      <c r="X79" s="58">
        <v>0</v>
      </c>
      <c r="Y79" s="58">
        <f t="shared" si="10"/>
        <v>318.171</v>
      </c>
      <c r="Z79" s="36">
        <v>2028</v>
      </c>
    </row>
  </sheetData>
  <sheetProtection selectLockedCells="1" selectUnlockedCells="1"/>
  <mergeCells count="17">
    <mergeCell ref="R3:Z3"/>
    <mergeCell ref="A4:Z4"/>
    <mergeCell ref="A5:Z5"/>
    <mergeCell ref="A6:Z6"/>
    <mergeCell ref="A7:Z7"/>
    <mergeCell ref="A8:Z8"/>
    <mergeCell ref="I10:Z10"/>
    <mergeCell ref="I11:Z11"/>
    <mergeCell ref="A13:Q13"/>
    <mergeCell ref="R13:R15"/>
    <mergeCell ref="S13:S15"/>
    <mergeCell ref="T13:X14"/>
    <mergeCell ref="Y13:Z14"/>
    <mergeCell ref="A14:C15"/>
    <mergeCell ref="D14:E15"/>
    <mergeCell ref="F14:G15"/>
    <mergeCell ref="H14:Q15"/>
  </mergeCells>
  <printOptions/>
  <pageMargins left="0.1875" right="0.09444444444444444" top="0.25625000000000003" bottom="0.15833333333333333" header="0.5118110236220472" footer="0.5118110236220472"/>
  <pageSetup horizontalDpi="300" verticalDpi="3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2123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Специалист</dc:creator>
  <cp:keywords/>
  <dc:description/>
  <cp:lastModifiedBy/>
  <cp:lastPrinted>2023-11-15T12:28:05Z</cp:lastPrinted>
  <dcterms:created xsi:type="dcterms:W3CDTF">2020-04-01T12:40:49Z</dcterms:created>
  <dcterms:modified xsi:type="dcterms:W3CDTF">2023-11-21T13:36:31Z</dcterms:modified>
  <cp:category/>
  <cp:version/>
  <cp:contentType/>
  <cp:contentStatus/>
  <cp:revision>252</cp:revision>
</cp:coreProperties>
</file>