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'Лист1'!$A$1:$Z$76</definedName>
  </definedNames>
  <calcPr fullCalcOnLoad="1"/>
</workbook>
</file>

<file path=xl/sharedStrings.xml><?xml version="1.0" encoding="utf-8"?>
<sst xmlns="http://schemas.openxmlformats.org/spreadsheetml/2006/main" count="186" uniqueCount="95">
  <si>
    <t>Администрации Конаковского района</t>
  </si>
  <si>
    <t>Тверской области</t>
  </si>
  <si>
    <t xml:space="preserve">"Приложение  </t>
  </si>
  <si>
    <t>к муниципальной программе МО "Конаковский район"</t>
  </si>
  <si>
    <t>Тверской области "Развитие транспортного комплекса и</t>
  </si>
  <si>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</si>
  <si>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</si>
  <si>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</si>
  <si>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</si>
  <si>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</si>
  <si>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</si>
  <si>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</si>
  <si>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</si>
  <si>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</si>
  <si>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</si>
  <si>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</si>
  <si>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</si>
  <si>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</si>
  <si>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</si>
  <si>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</si>
  <si>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</si>
  <si>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</si>
  <si>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</si>
  <si>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</si>
  <si>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</si>
  <si>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</si>
  <si>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</si>
  <si>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</si>
  <si>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</si>
  <si>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</si>
  <si>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Приложение  №3  к Постановлению</t>
  </si>
  <si>
    <t>№ ________от "____"__________2020г</t>
  </si>
  <si>
    <t>км.</t>
  </si>
  <si>
    <t>тыс.чел.</t>
  </si>
  <si>
    <t>дорожного хозяйства Конаковского района" на 2021-2025 годы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</si>
  <si>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</si>
  <si>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</si>
  <si>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</si>
  <si>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</si>
  <si>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</si>
  <si>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</si>
  <si>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</si>
  <si>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Характеристика муниципальной  программы МО "Конаковский район" Тверской области</t>
  </si>
  <si>
    <t>"Развитие транспортного комплекса и дорожного хозяйства Конаковского района Тверской области" на 2021 - 2025 годы</t>
  </si>
  <si>
    <t>1. Программа-муниципальная  программа МО "Конаковский район" Тверской области</t>
  </si>
  <si>
    <t>2. Подпрограмма - подпрограмма муниципальной  программы МО "Конаковский район" Тверской области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</si>
  <si>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</si>
  <si>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</si>
  <si>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</si>
  <si>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</si>
  <si>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</si>
  <si>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</si>
  <si>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</si>
  <si>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</si>
  <si>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</si>
  <si>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</si>
  <si>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</si>
  <si>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</si>
  <si>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</si>
  <si>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</si>
  <si>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</si>
  <si>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</si>
  <si>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</si>
  <si>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</si>
  <si>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</si>
  <si>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</si>
  <si>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</si>
  <si>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</si>
  <si>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</si>
  <si>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</si>
  <si>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</si>
  <si>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</si>
  <si>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</si>
  <si>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</si>
  <si>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</si>
  <si>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</si>
  <si>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</si>
  <si>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</si>
  <si>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</si>
  <si>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</si>
  <si>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</si>
  <si>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</si>
  <si>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</si>
  <si>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</si>
  <si>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</si>
  <si>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</si>
  <si>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</si>
  <si>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>Мероприятие 3.003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</si>
  <si>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t>1</t>
  </si>
  <si>
    <t>3</t>
  </si>
  <si>
    <t>R</t>
  </si>
  <si>
    <t>9</t>
  </si>
  <si>
    <t>Главный администратор (администратор)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</si>
  <si>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Администратор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</si>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</sst>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3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4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C76"/>
  <sheetViews>
    <sheetView tabSelected="1" zoomScaleSheetLayoutView="130" workbookViewId="0" topLeftCell="A46">
      <selection activeCell="T53" sqref="T53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8" width="12.140625" style="1" customWidth="1"/>
    <col min="209" max="16384" width="12.140625" style="3" customWidth="1"/>
  </cols>
  <sheetData>
    <row r="2" spans="19:26" ht="12.75" customHeight="1">
      <c r="S2" s="81" t="s">
        <v>30</v>
      </c>
      <c r="T2" s="81"/>
      <c r="U2" s="81"/>
      <c r="V2" s="81"/>
      <c r="W2" s="81"/>
      <c r="X2" s="81"/>
      <c r="Y2" s="81"/>
      <c r="Z2" s="81"/>
    </row>
    <row r="3" spans="19:26" ht="12.75" customHeight="1">
      <c r="S3" s="81" t="s">
        <v>0</v>
      </c>
      <c r="T3" s="81"/>
      <c r="U3" s="81"/>
      <c r="V3" s="81"/>
      <c r="W3" s="81"/>
      <c r="X3" s="81"/>
      <c r="Y3" s="81"/>
      <c r="Z3" s="81"/>
    </row>
    <row r="4" spans="19:26" ht="12.75" customHeight="1">
      <c r="S4" s="81" t="s">
        <v>1</v>
      </c>
      <c r="T4" s="81"/>
      <c r="U4" s="81"/>
      <c r="V4" s="81"/>
      <c r="W4" s="81"/>
      <c r="X4" s="81"/>
      <c r="Y4" s="81"/>
      <c r="Z4" s="81"/>
    </row>
    <row r="5" spans="19:26" ht="12.75" customHeight="1">
      <c r="S5" s="81" t="s">
        <v>31</v>
      </c>
      <c r="T5" s="81"/>
      <c r="U5" s="81"/>
      <c r="V5" s="81"/>
      <c r="W5" s="81"/>
      <c r="X5" s="81"/>
      <c r="Y5" s="81"/>
      <c r="Z5" s="81"/>
    </row>
    <row r="6" spans="19:26" ht="14.25" customHeight="1">
      <c r="S6" s="77" t="s">
        <v>2</v>
      </c>
      <c r="T6" s="77"/>
      <c r="U6" s="77"/>
      <c r="V6" s="77"/>
      <c r="W6" s="77"/>
      <c r="X6" s="77"/>
      <c r="Y6" s="77"/>
      <c r="Z6" s="77"/>
    </row>
    <row r="7" spans="1:211" s="6" customFormat="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77" t="s">
        <v>3</v>
      </c>
      <c r="T7" s="77"/>
      <c r="U7" s="77"/>
      <c r="V7" s="77"/>
      <c r="W7" s="77"/>
      <c r="X7" s="77"/>
      <c r="Y7" s="77"/>
      <c r="Z7" s="77"/>
      <c r="HA7" s="7"/>
      <c r="HB7" s="7"/>
      <c r="HC7" s="7"/>
    </row>
    <row r="8" spans="1:211" s="6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77" t="s">
        <v>4</v>
      </c>
      <c r="T8" s="77"/>
      <c r="U8" s="77"/>
      <c r="V8" s="77"/>
      <c r="W8" s="77"/>
      <c r="X8" s="77"/>
      <c r="Y8" s="77"/>
      <c r="Z8" s="77"/>
      <c r="HA8" s="7"/>
      <c r="HB8" s="7"/>
      <c r="HC8" s="7"/>
    </row>
    <row r="9" spans="1:211" s="6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77" t="s">
        <v>34</v>
      </c>
      <c r="T9" s="77"/>
      <c r="U9" s="77"/>
      <c r="V9" s="77"/>
      <c r="W9" s="77"/>
      <c r="X9" s="77"/>
      <c r="Y9" s="77"/>
      <c r="Z9" s="77"/>
      <c r="HA9" s="7"/>
      <c r="HB9" s="7"/>
      <c r="HC9" s="7"/>
    </row>
    <row r="10" spans="1:211" s="6" customFormat="1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8"/>
      <c r="T10" s="8"/>
      <c r="U10" s="8"/>
      <c r="V10" s="8"/>
      <c r="W10" s="8"/>
      <c r="X10" s="8"/>
      <c r="Y10" s="8"/>
      <c r="Z10" s="8"/>
      <c r="HA10" s="7"/>
      <c r="HB10" s="7"/>
      <c r="HC10" s="7"/>
    </row>
    <row r="11" spans="1:211" s="6" customFormat="1" ht="15" customHeight="1">
      <c r="A11" s="78" t="s">
        <v>42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HA11" s="7"/>
      <c r="HB11" s="7"/>
      <c r="HC11" s="7"/>
    </row>
    <row r="12" spans="1:211" s="6" customFormat="1" ht="15" customHeight="1">
      <c r="A12" s="78" t="s">
        <v>43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HA12" s="7"/>
      <c r="HB12" s="7"/>
      <c r="HC12" s="7"/>
    </row>
    <row r="13" spans="1:211" s="6" customFormat="1" ht="1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HA13" s="7"/>
      <c r="HB13" s="7"/>
      <c r="HC13" s="7"/>
    </row>
    <row r="14" spans="1:211" s="6" customFormat="1" ht="15.75" customHeight="1">
      <c r="A14" s="80" t="s">
        <v>92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HA14" s="7"/>
      <c r="HB14" s="7"/>
      <c r="HC14" s="7"/>
    </row>
    <row r="15" spans="1:211" s="6" customFormat="1" ht="18.75" customHeight="1">
      <c r="A15" s="80" t="s">
        <v>93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HA15" s="7"/>
      <c r="HB15" s="7"/>
      <c r="HC15" s="7"/>
    </row>
    <row r="16" spans="18:211" s="6" customFormat="1" ht="11.25" customHeight="1">
      <c r="R16" s="5"/>
      <c r="Y16" s="8"/>
      <c r="Z16" s="8"/>
      <c r="HA16" s="7"/>
      <c r="HB16" s="7"/>
      <c r="HC16" s="7"/>
    </row>
    <row r="17" spans="1:211" s="6" customFormat="1" ht="15.75" customHeight="1">
      <c r="A17" s="80" t="s">
        <v>94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HA17" s="7"/>
      <c r="HB17" s="7"/>
      <c r="HC17" s="7"/>
    </row>
    <row r="18" spans="18:211" s="6" customFormat="1" ht="12" customHeight="1">
      <c r="R18" s="5"/>
      <c r="HA18" s="7"/>
      <c r="HB18" s="7"/>
      <c r="HC18" s="7"/>
    </row>
    <row r="19" spans="1:211" s="6" customFormat="1" ht="13.5" customHeight="1">
      <c r="A19" s="79" t="s">
        <v>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HA19" s="7"/>
      <c r="HB19" s="7"/>
      <c r="HC19" s="7"/>
    </row>
    <row r="20" spans="1:211" s="6" customFormat="1" ht="13.5" customHeight="1">
      <c r="A20" s="74" t="s">
        <v>44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HA20" s="7"/>
      <c r="HB20" s="7"/>
      <c r="HC20" s="7"/>
    </row>
    <row r="21" spans="1:211" s="6" customFormat="1" ht="13.5" customHeight="1">
      <c r="A21" s="74" t="s">
        <v>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HA21" s="7"/>
      <c r="HB21" s="7"/>
      <c r="HC21" s="7"/>
    </row>
    <row r="22" spans="1:211" s="6" customFormat="1" ht="13.5" customHeight="1">
      <c r="A22" s="74" t="s">
        <v>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HA22" s="7"/>
      <c r="HB22" s="7"/>
      <c r="HC22" s="7"/>
    </row>
    <row r="23" spans="1:211" s="6" customFormat="1" ht="13.5" customHeight="1">
      <c r="A23" s="74" t="s">
        <v>7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HA23" s="7"/>
      <c r="HB23" s="7"/>
      <c r="HC23" s="7"/>
    </row>
    <row r="24" spans="1:211" s="6" customFormat="1" ht="13.5" customHeight="1">
      <c r="A24" s="74" t="s">
        <v>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HA24" s="7"/>
      <c r="HB24" s="7"/>
      <c r="HC24" s="7"/>
    </row>
    <row r="25" spans="1:211" s="6" customFormat="1" ht="13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HA25" s="7"/>
      <c r="HB25" s="7"/>
      <c r="HC25" s="7"/>
    </row>
    <row r="26" spans="1:211" s="6" customFormat="1" ht="13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HA26" s="7"/>
      <c r="HB26" s="7"/>
      <c r="HC26" s="7"/>
    </row>
    <row r="27" spans="1:211" s="6" customFormat="1" ht="33" customHeight="1">
      <c r="A27" s="75" t="s">
        <v>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 t="s">
        <v>10</v>
      </c>
      <c r="S27" s="72" t="s">
        <v>11</v>
      </c>
      <c r="T27" s="75" t="s">
        <v>12</v>
      </c>
      <c r="U27" s="75"/>
      <c r="V27" s="75"/>
      <c r="W27" s="75"/>
      <c r="X27" s="75"/>
      <c r="Y27" s="72" t="s">
        <v>13</v>
      </c>
      <c r="Z27" s="72"/>
      <c r="HA27" s="7"/>
      <c r="HB27" s="7"/>
      <c r="HC27" s="7"/>
    </row>
    <row r="28" spans="1:211" s="6" customFormat="1" ht="39.75" customHeight="1">
      <c r="A28" s="71" t="s">
        <v>14</v>
      </c>
      <c r="B28" s="71"/>
      <c r="C28" s="71"/>
      <c r="D28" s="72" t="s">
        <v>15</v>
      </c>
      <c r="E28" s="72"/>
      <c r="F28" s="72" t="s">
        <v>16</v>
      </c>
      <c r="G28" s="72"/>
      <c r="H28" s="73" t="s">
        <v>17</v>
      </c>
      <c r="I28" s="73"/>
      <c r="J28" s="73"/>
      <c r="K28" s="73"/>
      <c r="L28" s="73"/>
      <c r="M28" s="73"/>
      <c r="N28" s="73"/>
      <c r="O28" s="73"/>
      <c r="P28" s="73"/>
      <c r="Q28" s="73"/>
      <c r="R28" s="76"/>
      <c r="S28" s="72"/>
      <c r="T28" s="39">
        <v>2021</v>
      </c>
      <c r="U28" s="39">
        <v>2022</v>
      </c>
      <c r="V28" s="39">
        <v>2023</v>
      </c>
      <c r="W28" s="39">
        <v>2024</v>
      </c>
      <c r="X28" s="39">
        <v>2025</v>
      </c>
      <c r="Y28" s="39" t="s">
        <v>18</v>
      </c>
      <c r="Z28" s="36" t="s">
        <v>19</v>
      </c>
      <c r="HA28" s="7"/>
      <c r="HB28" s="7"/>
      <c r="HC28" s="7"/>
    </row>
    <row r="29" spans="1:211" s="6" customFormat="1" ht="15.75" customHeight="1">
      <c r="A29" s="36">
        <v>1</v>
      </c>
      <c r="B29" s="36">
        <v>2</v>
      </c>
      <c r="C29" s="36">
        <v>3</v>
      </c>
      <c r="D29" s="36">
        <v>4</v>
      </c>
      <c r="E29" s="36">
        <v>5</v>
      </c>
      <c r="F29" s="36">
        <v>6</v>
      </c>
      <c r="G29" s="36">
        <v>7</v>
      </c>
      <c r="H29" s="36">
        <v>8</v>
      </c>
      <c r="I29" s="36">
        <v>9</v>
      </c>
      <c r="J29" s="36">
        <v>10</v>
      </c>
      <c r="K29" s="36">
        <v>11</v>
      </c>
      <c r="L29" s="36">
        <v>12</v>
      </c>
      <c r="M29" s="36">
        <v>13</v>
      </c>
      <c r="N29" s="36">
        <v>14</v>
      </c>
      <c r="O29" s="36">
        <v>15</v>
      </c>
      <c r="P29" s="36">
        <v>16</v>
      </c>
      <c r="Q29" s="36">
        <v>17</v>
      </c>
      <c r="R29" s="36">
        <v>18</v>
      </c>
      <c r="S29" s="36">
        <v>19</v>
      </c>
      <c r="T29" s="36">
        <v>20</v>
      </c>
      <c r="U29" s="36">
        <v>21</v>
      </c>
      <c r="V29" s="36">
        <v>22</v>
      </c>
      <c r="W29" s="36">
        <v>23</v>
      </c>
      <c r="X29" s="36">
        <v>24</v>
      </c>
      <c r="Y29" s="36">
        <v>25</v>
      </c>
      <c r="Z29" s="36">
        <v>26</v>
      </c>
      <c r="HA29" s="7"/>
      <c r="HB29" s="7"/>
      <c r="HC29" s="7"/>
    </row>
    <row r="30" spans="1:211" s="6" customFormat="1" ht="21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3" t="s">
        <v>20</v>
      </c>
      <c r="S30" s="34" t="s">
        <v>21</v>
      </c>
      <c r="T30" s="40">
        <f>SUM(T35+T47)</f>
        <v>129910.58499999999</v>
      </c>
      <c r="U30" s="40">
        <f>SUM(U35+U47)</f>
        <v>134840.295</v>
      </c>
      <c r="V30" s="40">
        <f>SUM(V35+V47)</f>
        <v>139419.385</v>
      </c>
      <c r="W30" s="40">
        <f>SUM(W35+W47)</f>
        <v>34613.36</v>
      </c>
      <c r="X30" s="40">
        <f>SUM(X35+X47)</f>
        <v>34613.36</v>
      </c>
      <c r="Y30" s="40">
        <f>SUM(T30:X30)</f>
        <v>473396.985</v>
      </c>
      <c r="Z30" s="32">
        <v>2025</v>
      </c>
      <c r="HA30" s="7"/>
      <c r="HB30" s="7"/>
      <c r="HC30" s="7"/>
    </row>
    <row r="31" spans="1:211" s="6" customFormat="1" ht="27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7"/>
      <c r="Q31" s="37"/>
      <c r="R31" s="33" t="s">
        <v>46</v>
      </c>
      <c r="S31" s="34" t="s">
        <v>22</v>
      </c>
      <c r="T31" s="40" t="s">
        <v>22</v>
      </c>
      <c r="U31" s="40" t="s">
        <v>22</v>
      </c>
      <c r="V31" s="40" t="s">
        <v>22</v>
      </c>
      <c r="W31" s="40" t="s">
        <v>22</v>
      </c>
      <c r="X31" s="40" t="s">
        <v>22</v>
      </c>
      <c r="Y31" s="40" t="s">
        <v>22</v>
      </c>
      <c r="Z31" s="32" t="s">
        <v>23</v>
      </c>
      <c r="HA31" s="7"/>
      <c r="HB31" s="7"/>
      <c r="HC31" s="7"/>
    </row>
    <row r="32" spans="1:211" s="6" customFormat="1" ht="25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42" t="s">
        <v>47</v>
      </c>
      <c r="S32" s="63" t="s">
        <v>33</v>
      </c>
      <c r="T32" s="46">
        <v>2505.5</v>
      </c>
      <c r="U32" s="46">
        <v>2505.5</v>
      </c>
      <c r="V32" s="46">
        <v>2505.5</v>
      </c>
      <c r="W32" s="46">
        <v>2505.5</v>
      </c>
      <c r="X32" s="46">
        <v>2505.5</v>
      </c>
      <c r="Y32" s="46">
        <v>2505.5</v>
      </c>
      <c r="Z32" s="32">
        <v>2025</v>
      </c>
      <c r="AA32" s="10"/>
      <c r="HA32" s="7"/>
      <c r="HB32" s="7"/>
      <c r="HC32" s="7"/>
    </row>
    <row r="33" spans="1:211" s="6" customFormat="1" ht="38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37"/>
      <c r="P33" s="37"/>
      <c r="Q33" s="37"/>
      <c r="R33" s="33" t="s">
        <v>48</v>
      </c>
      <c r="S33" s="44" t="s">
        <v>32</v>
      </c>
      <c r="T33" s="43">
        <v>53.59443</v>
      </c>
      <c r="U33" s="43">
        <v>53.59443</v>
      </c>
      <c r="V33" s="43">
        <v>53.59443</v>
      </c>
      <c r="W33" s="43">
        <v>53.59443</v>
      </c>
      <c r="X33" s="43">
        <v>53.59443</v>
      </c>
      <c r="Y33" s="43">
        <v>53.59443</v>
      </c>
      <c r="Z33" s="51">
        <v>2025</v>
      </c>
      <c r="AA33" s="10"/>
      <c r="HA33" s="7"/>
      <c r="HB33" s="7"/>
      <c r="HC33" s="7"/>
    </row>
    <row r="34" spans="1:211" s="6" customFormat="1" ht="5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7"/>
      <c r="Q34" s="37"/>
      <c r="R34" s="64" t="s">
        <v>49</v>
      </c>
      <c r="S34" s="34" t="s">
        <v>26</v>
      </c>
      <c r="T34" s="31">
        <v>10</v>
      </c>
      <c r="U34" s="31">
        <v>10</v>
      </c>
      <c r="V34" s="31">
        <v>9</v>
      </c>
      <c r="W34" s="31">
        <v>9</v>
      </c>
      <c r="X34" s="31">
        <v>7</v>
      </c>
      <c r="Y34" s="31">
        <v>7</v>
      </c>
      <c r="Z34" s="32">
        <v>2025</v>
      </c>
      <c r="AA34" s="10"/>
      <c r="HA34" s="7"/>
      <c r="HB34" s="7"/>
      <c r="HC34" s="7"/>
    </row>
    <row r="35" spans="1:27" s="6" customFormat="1" ht="30.75" customHeight="1">
      <c r="A35" s="47">
        <v>6</v>
      </c>
      <c r="B35" s="47">
        <v>0</v>
      </c>
      <c r="C35" s="47">
        <v>1</v>
      </c>
      <c r="D35" s="47">
        <v>0</v>
      </c>
      <c r="E35" s="47">
        <v>4</v>
      </c>
      <c r="F35" s="47">
        <v>0</v>
      </c>
      <c r="G35" s="47">
        <v>8</v>
      </c>
      <c r="H35" s="47">
        <v>0</v>
      </c>
      <c r="I35" s="47">
        <v>3</v>
      </c>
      <c r="J35" s="47">
        <v>1</v>
      </c>
      <c r="K35" s="47">
        <v>0</v>
      </c>
      <c r="L35" s="47">
        <v>0</v>
      </c>
      <c r="M35" s="47">
        <v>0</v>
      </c>
      <c r="N35" s="47">
        <v>0</v>
      </c>
      <c r="O35" s="48" t="s">
        <v>37</v>
      </c>
      <c r="P35" s="48" t="s">
        <v>37</v>
      </c>
      <c r="Q35" s="48" t="s">
        <v>37</v>
      </c>
      <c r="R35" s="52" t="s">
        <v>50</v>
      </c>
      <c r="S35" s="50" t="s">
        <v>21</v>
      </c>
      <c r="T35" s="40">
        <f>SUM(T41)</f>
        <v>2063.5</v>
      </c>
      <c r="U35" s="40">
        <f>U41</f>
        <v>2148.1</v>
      </c>
      <c r="V35" s="40">
        <f>SUM(V36+V41)</f>
        <v>2237.2</v>
      </c>
      <c r="W35" s="40">
        <f>W41</f>
        <v>559.3</v>
      </c>
      <c r="X35" s="40">
        <f>X41</f>
        <v>559.3</v>
      </c>
      <c r="Y35" s="40">
        <f>SUM(T35:X35)</f>
        <v>7567.400000000001</v>
      </c>
      <c r="Z35" s="32">
        <v>2025</v>
      </c>
      <c r="AA35" s="10"/>
    </row>
    <row r="36" spans="1:26" s="6" customFormat="1" ht="25.5">
      <c r="A36" s="47">
        <v>6</v>
      </c>
      <c r="B36" s="47">
        <v>0</v>
      </c>
      <c r="C36" s="47">
        <v>1</v>
      </c>
      <c r="D36" s="47">
        <v>0</v>
      </c>
      <c r="E36" s="47">
        <v>4</v>
      </c>
      <c r="F36" s="47">
        <v>0</v>
      </c>
      <c r="G36" s="47">
        <v>8</v>
      </c>
      <c r="H36" s="47">
        <v>0</v>
      </c>
      <c r="I36" s="47">
        <v>3</v>
      </c>
      <c r="J36" s="47">
        <v>1</v>
      </c>
      <c r="K36" s="47">
        <v>0</v>
      </c>
      <c r="L36" s="47">
        <v>1</v>
      </c>
      <c r="M36" s="47">
        <v>0</v>
      </c>
      <c r="N36" s="47">
        <v>0</v>
      </c>
      <c r="O36" s="48" t="s">
        <v>37</v>
      </c>
      <c r="P36" s="48" t="s">
        <v>37</v>
      </c>
      <c r="Q36" s="48" t="s">
        <v>37</v>
      </c>
      <c r="R36" s="33" t="s">
        <v>51</v>
      </c>
      <c r="S36" s="55" t="s">
        <v>21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32" t="s">
        <v>23</v>
      </c>
    </row>
    <row r="37" spans="1:211" s="6" customFormat="1" ht="28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7"/>
      <c r="Q37" s="37"/>
      <c r="R37" s="33" t="s">
        <v>52</v>
      </c>
      <c r="S37" s="63" t="s">
        <v>27</v>
      </c>
      <c r="T37" s="46">
        <v>2500</v>
      </c>
      <c r="U37" s="46">
        <v>2500</v>
      </c>
      <c r="V37" s="46">
        <v>2500</v>
      </c>
      <c r="W37" s="46">
        <v>2500</v>
      </c>
      <c r="X37" s="46">
        <v>2500</v>
      </c>
      <c r="Y37" s="46">
        <v>2500</v>
      </c>
      <c r="Z37" s="32">
        <v>2025</v>
      </c>
      <c r="HA37" s="7"/>
      <c r="HB37" s="7"/>
      <c r="HC37" s="7"/>
    </row>
    <row r="38" spans="1:211" s="6" customFormat="1" ht="25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7"/>
      <c r="Q38" s="37"/>
      <c r="R38" s="33" t="s">
        <v>53</v>
      </c>
      <c r="S38" s="34" t="s">
        <v>26</v>
      </c>
      <c r="T38" s="31">
        <v>5</v>
      </c>
      <c r="U38" s="31">
        <v>5</v>
      </c>
      <c r="V38" s="31">
        <v>4</v>
      </c>
      <c r="W38" s="31">
        <v>4</v>
      </c>
      <c r="X38" s="31">
        <v>3</v>
      </c>
      <c r="Y38" s="31">
        <v>3</v>
      </c>
      <c r="Z38" s="32">
        <v>2025</v>
      </c>
      <c r="HA38" s="7"/>
      <c r="HB38" s="7"/>
      <c r="HC38" s="7"/>
    </row>
    <row r="39" spans="1:211" s="6" customFormat="1" ht="25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37"/>
      <c r="P39" s="37"/>
      <c r="Q39" s="37"/>
      <c r="R39" s="33" t="s">
        <v>54</v>
      </c>
      <c r="S39" s="44" t="s">
        <v>35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2">
        <v>2025</v>
      </c>
      <c r="HA39" s="7"/>
      <c r="HB39" s="7"/>
      <c r="HC39" s="7"/>
    </row>
    <row r="40" spans="1:211" s="6" customFormat="1" ht="25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37"/>
      <c r="P40" s="37"/>
      <c r="Q40" s="37"/>
      <c r="R40" s="33" t="s">
        <v>55</v>
      </c>
      <c r="S40" s="44" t="s">
        <v>35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2">
        <v>2025</v>
      </c>
      <c r="HA40" s="7"/>
      <c r="HB40" s="7"/>
      <c r="HC40" s="7"/>
    </row>
    <row r="41" spans="1:211" s="6" customFormat="1" ht="25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  <c r="Q41" s="37"/>
      <c r="R41" s="33" t="s">
        <v>56</v>
      </c>
      <c r="S41" s="34" t="s">
        <v>21</v>
      </c>
      <c r="T41" s="40">
        <f>SUM(T43+T45)</f>
        <v>2063.5</v>
      </c>
      <c r="U41" s="40">
        <f>SUM(U43+U45)</f>
        <v>2148.1</v>
      </c>
      <c r="V41" s="40">
        <f>SUM(V43+V45)</f>
        <v>2237.2</v>
      </c>
      <c r="W41" s="40">
        <f>SUM(W43+W45)</f>
        <v>559.3</v>
      </c>
      <c r="X41" s="40">
        <f>SUM(X43+X45)</f>
        <v>559.3</v>
      </c>
      <c r="Y41" s="40">
        <f>SUM(T41:X41)</f>
        <v>7567.400000000001</v>
      </c>
      <c r="Z41" s="32">
        <v>2025</v>
      </c>
      <c r="HA41" s="7"/>
      <c r="HB41" s="7"/>
      <c r="HC41" s="7"/>
    </row>
    <row r="42" spans="1:211" s="6" customFormat="1" ht="34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7"/>
      <c r="Q42" s="37"/>
      <c r="R42" s="33" t="s">
        <v>57</v>
      </c>
      <c r="S42" s="34" t="s">
        <v>25</v>
      </c>
      <c r="T42" s="46">
        <v>5.5</v>
      </c>
      <c r="U42" s="46">
        <v>5.5</v>
      </c>
      <c r="V42" s="46">
        <v>5.5</v>
      </c>
      <c r="W42" s="46">
        <v>5.5</v>
      </c>
      <c r="X42" s="46">
        <v>5.5</v>
      </c>
      <c r="Y42" s="46">
        <v>5.5</v>
      </c>
      <c r="Z42" s="32">
        <v>2025</v>
      </c>
      <c r="AA42" s="38"/>
      <c r="HA42" s="7"/>
      <c r="HB42" s="7"/>
      <c r="HC42" s="7"/>
    </row>
    <row r="43" spans="1:211" s="6" customFormat="1" ht="42" customHeight="1">
      <c r="A43" s="36">
        <v>6</v>
      </c>
      <c r="B43" s="36">
        <v>0</v>
      </c>
      <c r="C43" s="36">
        <v>1</v>
      </c>
      <c r="D43" s="36">
        <v>0</v>
      </c>
      <c r="E43" s="36">
        <v>4</v>
      </c>
      <c r="F43" s="36">
        <v>0</v>
      </c>
      <c r="G43" s="36">
        <v>8</v>
      </c>
      <c r="H43" s="36">
        <v>0</v>
      </c>
      <c r="I43" s="36">
        <v>3</v>
      </c>
      <c r="J43" s="36">
        <v>1</v>
      </c>
      <c r="K43" s="36">
        <v>0</v>
      </c>
      <c r="L43" s="36">
        <v>2</v>
      </c>
      <c r="M43" s="36">
        <v>1</v>
      </c>
      <c r="N43" s="36">
        <v>0</v>
      </c>
      <c r="O43" s="37" t="s">
        <v>89</v>
      </c>
      <c r="P43" s="37" t="s">
        <v>88</v>
      </c>
      <c r="Q43" s="37" t="s">
        <v>37</v>
      </c>
      <c r="R43" s="33" t="s">
        <v>58</v>
      </c>
      <c r="S43" s="67" t="s">
        <v>21</v>
      </c>
      <c r="T43" s="40">
        <v>1546.9</v>
      </c>
      <c r="U43" s="40">
        <v>1608.7</v>
      </c>
      <c r="V43" s="40">
        <v>1677.9</v>
      </c>
      <c r="W43" s="53">
        <v>0</v>
      </c>
      <c r="X43" s="53">
        <v>0</v>
      </c>
      <c r="Y43" s="53">
        <f>SUM(T43:X43)</f>
        <v>4833.5</v>
      </c>
      <c r="Z43" s="32">
        <v>2025</v>
      </c>
      <c r="AA43" s="35"/>
      <c r="HA43" s="7"/>
      <c r="HB43" s="7"/>
      <c r="HC43" s="7"/>
    </row>
    <row r="44" spans="1:211" s="6" customFormat="1" ht="25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33" t="s">
        <v>59</v>
      </c>
      <c r="S44" s="34" t="s">
        <v>24</v>
      </c>
      <c r="T44" s="31">
        <v>75</v>
      </c>
      <c r="U44" s="31">
        <f>T44</f>
        <v>75</v>
      </c>
      <c r="V44" s="31">
        <v>75</v>
      </c>
      <c r="W44" s="54">
        <v>0</v>
      </c>
      <c r="X44" s="54">
        <v>0</v>
      </c>
      <c r="Y44" s="54">
        <f>T44</f>
        <v>75</v>
      </c>
      <c r="Z44" s="32">
        <v>2025</v>
      </c>
      <c r="HA44" s="7"/>
      <c r="HB44" s="7"/>
      <c r="HC44" s="7"/>
    </row>
    <row r="45" spans="1:211" s="6" customFormat="1" ht="38.25">
      <c r="A45" s="68">
        <v>6</v>
      </c>
      <c r="B45" s="68">
        <v>0</v>
      </c>
      <c r="C45" s="68">
        <v>1</v>
      </c>
      <c r="D45" s="68">
        <v>0</v>
      </c>
      <c r="E45" s="68">
        <v>4</v>
      </c>
      <c r="F45" s="68">
        <v>0</v>
      </c>
      <c r="G45" s="68">
        <v>8</v>
      </c>
      <c r="H45" s="68">
        <v>0</v>
      </c>
      <c r="I45" s="68">
        <v>3</v>
      </c>
      <c r="J45" s="68">
        <v>1</v>
      </c>
      <c r="K45" s="68">
        <v>0</v>
      </c>
      <c r="L45" s="68">
        <v>2</v>
      </c>
      <c r="M45" s="68" t="s">
        <v>38</v>
      </c>
      <c r="N45" s="68">
        <v>0</v>
      </c>
      <c r="O45" s="37" t="s">
        <v>89</v>
      </c>
      <c r="P45" s="37" t="s">
        <v>88</v>
      </c>
      <c r="Q45" s="37" t="s">
        <v>37</v>
      </c>
      <c r="R45" s="33" t="s">
        <v>60</v>
      </c>
      <c r="S45" s="67" t="s">
        <v>21</v>
      </c>
      <c r="T45" s="40">
        <v>516.6</v>
      </c>
      <c r="U45" s="40">
        <v>539.4</v>
      </c>
      <c r="V45" s="40">
        <v>559.3</v>
      </c>
      <c r="W45" s="53">
        <v>559.3</v>
      </c>
      <c r="X45" s="53">
        <v>559.3</v>
      </c>
      <c r="Y45" s="53">
        <f>SUM(T45:X45)</f>
        <v>2733.8999999999996</v>
      </c>
      <c r="Z45" s="32">
        <v>2025</v>
      </c>
      <c r="HA45" s="7"/>
      <c r="HB45" s="7"/>
      <c r="HC45" s="7"/>
    </row>
    <row r="46" spans="1:211" s="6" customFormat="1" ht="25.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7"/>
      <c r="Q46" s="37"/>
      <c r="R46" s="33" t="s">
        <v>61</v>
      </c>
      <c r="S46" s="67" t="s">
        <v>24</v>
      </c>
      <c r="T46" s="31">
        <v>25</v>
      </c>
      <c r="U46" s="31">
        <f>T46</f>
        <v>25</v>
      </c>
      <c r="V46" s="31">
        <f>U46</f>
        <v>25</v>
      </c>
      <c r="W46" s="54">
        <v>25</v>
      </c>
      <c r="X46" s="54">
        <v>25</v>
      </c>
      <c r="Y46" s="54">
        <v>25</v>
      </c>
      <c r="Z46" s="32">
        <v>2025</v>
      </c>
      <c r="HA46" s="7"/>
      <c r="HB46" s="7"/>
      <c r="HC46" s="7"/>
    </row>
    <row r="47" spans="1:211" s="6" customFormat="1" ht="42.75" customHeight="1">
      <c r="A47" s="36">
        <v>6</v>
      </c>
      <c r="B47" s="36">
        <v>0</v>
      </c>
      <c r="C47" s="36">
        <v>1</v>
      </c>
      <c r="D47" s="36">
        <v>0</v>
      </c>
      <c r="E47" s="36">
        <v>4</v>
      </c>
      <c r="F47" s="36">
        <v>0</v>
      </c>
      <c r="G47" s="36">
        <v>9</v>
      </c>
      <c r="H47" s="36">
        <v>0</v>
      </c>
      <c r="I47" s="36">
        <v>3</v>
      </c>
      <c r="J47" s="36">
        <v>2</v>
      </c>
      <c r="K47" s="36">
        <v>0</v>
      </c>
      <c r="L47" s="36">
        <v>0</v>
      </c>
      <c r="M47" s="36">
        <v>0</v>
      </c>
      <c r="N47" s="36">
        <v>0</v>
      </c>
      <c r="O47" s="37" t="s">
        <v>37</v>
      </c>
      <c r="P47" s="37" t="s">
        <v>37</v>
      </c>
      <c r="Q47" s="37" t="s">
        <v>37</v>
      </c>
      <c r="R47" s="52" t="s">
        <v>62</v>
      </c>
      <c r="S47" s="67" t="s">
        <v>21</v>
      </c>
      <c r="T47" s="40">
        <f>SUM(T48+T55+T62)</f>
        <v>127847.08499999999</v>
      </c>
      <c r="U47" s="40">
        <f>SUM(U48+U55+U62)</f>
        <v>132692.195</v>
      </c>
      <c r="V47" s="40">
        <f>SUM(V48+V55+V62)</f>
        <v>137182.185</v>
      </c>
      <c r="W47" s="40">
        <f>SUM(W48+W55+W62)</f>
        <v>34054.06</v>
      </c>
      <c r="X47" s="40">
        <f>SUM(X48+X55+X62)</f>
        <v>34054.06</v>
      </c>
      <c r="Y47" s="40">
        <f>SUM(T47:X47)</f>
        <v>465829.58499999996</v>
      </c>
      <c r="Z47" s="32">
        <v>2025</v>
      </c>
      <c r="HA47" s="7"/>
      <c r="HB47" s="7"/>
      <c r="HC47" s="7"/>
    </row>
    <row r="48" spans="1:211" s="6" customFormat="1" ht="25.5">
      <c r="A48" s="70">
        <v>6</v>
      </c>
      <c r="B48" s="70">
        <v>0</v>
      </c>
      <c r="C48" s="70">
        <v>1</v>
      </c>
      <c r="D48" s="70">
        <v>0</v>
      </c>
      <c r="E48" s="70">
        <v>4</v>
      </c>
      <c r="F48" s="70">
        <v>0</v>
      </c>
      <c r="G48" s="70">
        <v>9</v>
      </c>
      <c r="H48" s="70">
        <v>0</v>
      </c>
      <c r="I48" s="70">
        <v>3</v>
      </c>
      <c r="J48" s="70">
        <v>2</v>
      </c>
      <c r="K48" s="70">
        <v>0</v>
      </c>
      <c r="L48" s="70">
        <v>1</v>
      </c>
      <c r="M48" s="70">
        <v>0</v>
      </c>
      <c r="N48" s="70">
        <v>0</v>
      </c>
      <c r="O48" s="37" t="s">
        <v>37</v>
      </c>
      <c r="P48" s="37" t="s">
        <v>37</v>
      </c>
      <c r="Q48" s="37" t="s">
        <v>37</v>
      </c>
      <c r="R48" s="33" t="s">
        <v>63</v>
      </c>
      <c r="S48" s="67" t="s">
        <v>21</v>
      </c>
      <c r="T48" s="40">
        <f>SUM(T51+T53)</f>
        <v>3214.21</v>
      </c>
      <c r="U48" s="40">
        <f>SUM(U51+U53)</f>
        <v>3345.32</v>
      </c>
      <c r="V48" s="40">
        <f>SUM(V51+V53)</f>
        <v>3483.06</v>
      </c>
      <c r="W48" s="40">
        <f>SUM(W51+W53)</f>
        <v>115.06</v>
      </c>
      <c r="X48" s="40">
        <f>SUM(X51+X53)</f>
        <v>115.06</v>
      </c>
      <c r="Y48" s="40">
        <f>SUM(T48:X48)</f>
        <v>10272.71</v>
      </c>
      <c r="Z48" s="32">
        <v>2025</v>
      </c>
      <c r="HA48" s="7"/>
      <c r="HB48" s="7"/>
      <c r="HC48" s="7"/>
    </row>
    <row r="49" spans="1:211" s="6" customFormat="1" ht="5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7"/>
      <c r="Q49" s="37"/>
      <c r="R49" s="41" t="s">
        <v>64</v>
      </c>
      <c r="S49" s="67" t="s">
        <v>32</v>
      </c>
      <c r="T49" s="43">
        <v>53.59443</v>
      </c>
      <c r="U49" s="43">
        <v>53.59443</v>
      </c>
      <c r="V49" s="43">
        <v>53.59443</v>
      </c>
      <c r="W49" s="43">
        <v>53.59443</v>
      </c>
      <c r="X49" s="43">
        <v>53.59443</v>
      </c>
      <c r="Y49" s="43">
        <v>53.59443</v>
      </c>
      <c r="Z49" s="32">
        <v>2025</v>
      </c>
      <c r="HA49" s="7"/>
      <c r="HB49" s="7"/>
      <c r="HC49" s="7"/>
    </row>
    <row r="50" spans="1:211" s="6" customFormat="1" ht="53.2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7"/>
      <c r="Q50" s="37"/>
      <c r="R50" s="41" t="s">
        <v>65</v>
      </c>
      <c r="S50" s="67" t="s">
        <v>26</v>
      </c>
      <c r="T50" s="31">
        <v>5</v>
      </c>
      <c r="U50" s="31">
        <v>5</v>
      </c>
      <c r="V50" s="31">
        <v>4</v>
      </c>
      <c r="W50" s="31">
        <v>4</v>
      </c>
      <c r="X50" s="31">
        <v>3</v>
      </c>
      <c r="Y50" s="31">
        <v>3</v>
      </c>
      <c r="Z50" s="32">
        <v>2025</v>
      </c>
      <c r="HA50" s="7"/>
      <c r="HB50" s="7"/>
      <c r="HC50" s="7"/>
    </row>
    <row r="51" spans="1:211" s="6" customFormat="1" ht="53.25" customHeight="1">
      <c r="A51" s="70">
        <v>6</v>
      </c>
      <c r="B51" s="70">
        <v>0</v>
      </c>
      <c r="C51" s="70">
        <v>1</v>
      </c>
      <c r="D51" s="70">
        <v>0</v>
      </c>
      <c r="E51" s="70">
        <v>4</v>
      </c>
      <c r="F51" s="70">
        <v>0</v>
      </c>
      <c r="G51" s="70">
        <v>9</v>
      </c>
      <c r="H51" s="70">
        <v>0</v>
      </c>
      <c r="I51" s="70">
        <v>3</v>
      </c>
      <c r="J51" s="70">
        <v>2</v>
      </c>
      <c r="K51" s="70">
        <v>0</v>
      </c>
      <c r="L51" s="70">
        <v>1</v>
      </c>
      <c r="M51" s="70">
        <v>1</v>
      </c>
      <c r="N51" s="70">
        <v>0</v>
      </c>
      <c r="O51" s="37" t="s">
        <v>40</v>
      </c>
      <c r="P51" s="37" t="s">
        <v>39</v>
      </c>
      <c r="Q51" s="37" t="s">
        <v>37</v>
      </c>
      <c r="R51" s="33" t="s">
        <v>66</v>
      </c>
      <c r="S51" s="67" t="s">
        <v>21</v>
      </c>
      <c r="T51" s="40">
        <v>3113.9</v>
      </c>
      <c r="U51" s="40">
        <v>3238.5</v>
      </c>
      <c r="V51" s="40">
        <v>3368</v>
      </c>
      <c r="W51" s="40">
        <v>0</v>
      </c>
      <c r="X51" s="40">
        <v>0</v>
      </c>
      <c r="Y51" s="40">
        <f>SUM(T51:X51)</f>
        <v>9720.4</v>
      </c>
      <c r="Z51" s="32">
        <v>2025</v>
      </c>
      <c r="HA51" s="7"/>
      <c r="HB51" s="7"/>
      <c r="HC51" s="7"/>
    </row>
    <row r="52" spans="1:211" s="6" customFormat="1" ht="57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7"/>
      <c r="Q52" s="37"/>
      <c r="R52" s="33" t="s">
        <v>67</v>
      </c>
      <c r="S52" s="67" t="s">
        <v>28</v>
      </c>
      <c r="T52" s="43">
        <v>50.4</v>
      </c>
      <c r="U52" s="43">
        <v>50.4</v>
      </c>
      <c r="V52" s="43">
        <v>50.4</v>
      </c>
      <c r="W52" s="43">
        <v>50.4</v>
      </c>
      <c r="X52" s="43">
        <v>50.4</v>
      </c>
      <c r="Y52" s="43">
        <v>50.4</v>
      </c>
      <c r="Z52" s="32">
        <v>2025</v>
      </c>
      <c r="HA52" s="7"/>
      <c r="HB52" s="7"/>
      <c r="HC52" s="7"/>
    </row>
    <row r="53" spans="1:26" ht="51">
      <c r="A53" s="70">
        <v>6</v>
      </c>
      <c r="B53" s="70">
        <v>0</v>
      </c>
      <c r="C53" s="70">
        <v>1</v>
      </c>
      <c r="D53" s="70">
        <v>0</v>
      </c>
      <c r="E53" s="70">
        <v>4</v>
      </c>
      <c r="F53" s="70">
        <v>0</v>
      </c>
      <c r="G53" s="70">
        <v>9</v>
      </c>
      <c r="H53" s="70">
        <v>0</v>
      </c>
      <c r="I53" s="70">
        <v>3</v>
      </c>
      <c r="J53" s="70">
        <v>2</v>
      </c>
      <c r="K53" s="70">
        <v>0</v>
      </c>
      <c r="L53" s="70">
        <v>1</v>
      </c>
      <c r="M53" s="70">
        <v>2</v>
      </c>
      <c r="N53" s="70">
        <v>0</v>
      </c>
      <c r="O53" s="37" t="s">
        <v>37</v>
      </c>
      <c r="P53" s="37" t="s">
        <v>39</v>
      </c>
      <c r="Q53" s="37" t="s">
        <v>37</v>
      </c>
      <c r="R53" s="33" t="s">
        <v>68</v>
      </c>
      <c r="S53" s="67" t="s">
        <v>21</v>
      </c>
      <c r="T53" s="40">
        <v>100.31</v>
      </c>
      <c r="U53" s="40">
        <v>106.82</v>
      </c>
      <c r="V53" s="40">
        <v>115.06</v>
      </c>
      <c r="W53" s="40">
        <v>115.06</v>
      </c>
      <c r="X53" s="40">
        <v>115.06</v>
      </c>
      <c r="Y53" s="40">
        <f>T53+U53+V53+W53+X53+AA54</f>
        <v>552.31</v>
      </c>
      <c r="Z53" s="32">
        <v>2025</v>
      </c>
    </row>
    <row r="54" spans="1:26" ht="5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7"/>
      <c r="Q54" s="37"/>
      <c r="R54" s="33" t="s">
        <v>36</v>
      </c>
      <c r="S54" s="67" t="s">
        <v>28</v>
      </c>
      <c r="T54" s="43">
        <v>3.19443</v>
      </c>
      <c r="U54" s="43">
        <v>3.19443</v>
      </c>
      <c r="V54" s="43">
        <v>3.19443</v>
      </c>
      <c r="W54" s="43">
        <v>3.19443</v>
      </c>
      <c r="X54" s="43">
        <v>3.19443</v>
      </c>
      <c r="Y54" s="43">
        <v>3.19443</v>
      </c>
      <c r="Z54" s="32">
        <f>Z53</f>
        <v>2025</v>
      </c>
    </row>
    <row r="55" spans="1:211" s="6" customFormat="1" ht="38.25">
      <c r="A55" s="70">
        <v>6</v>
      </c>
      <c r="B55" s="70">
        <v>0</v>
      </c>
      <c r="C55" s="70">
        <v>1</v>
      </c>
      <c r="D55" s="70">
        <v>0</v>
      </c>
      <c r="E55" s="70">
        <v>4</v>
      </c>
      <c r="F55" s="70">
        <v>0</v>
      </c>
      <c r="G55" s="70">
        <v>9</v>
      </c>
      <c r="H55" s="70">
        <v>0</v>
      </c>
      <c r="I55" s="70">
        <v>3</v>
      </c>
      <c r="J55" s="70">
        <v>2</v>
      </c>
      <c r="K55" s="70">
        <v>0</v>
      </c>
      <c r="L55" s="70">
        <v>2</v>
      </c>
      <c r="M55" s="70">
        <v>0</v>
      </c>
      <c r="N55" s="70">
        <v>0</v>
      </c>
      <c r="O55" s="37" t="s">
        <v>37</v>
      </c>
      <c r="P55" s="37" t="s">
        <v>37</v>
      </c>
      <c r="Q55" s="37" t="s">
        <v>37</v>
      </c>
      <c r="R55" s="33" t="s">
        <v>75</v>
      </c>
      <c r="S55" s="67" t="s">
        <v>21</v>
      </c>
      <c r="T55" s="40">
        <f aca="true" t="shared" si="0" ref="T55:Y55">T58+T60</f>
        <v>6784.75</v>
      </c>
      <c r="U55" s="40">
        <f t="shared" si="0"/>
        <v>6784.875</v>
      </c>
      <c r="V55" s="40">
        <f t="shared" si="0"/>
        <v>6770.75</v>
      </c>
      <c r="W55" s="40">
        <f t="shared" si="0"/>
        <v>1268.77</v>
      </c>
      <c r="X55" s="40">
        <f t="shared" si="0"/>
        <v>1268.77</v>
      </c>
      <c r="Y55" s="40">
        <f t="shared" si="0"/>
        <v>22877.915</v>
      </c>
      <c r="Z55" s="32">
        <v>2025</v>
      </c>
      <c r="HA55" s="7"/>
      <c r="HB55" s="7"/>
      <c r="HC55" s="7"/>
    </row>
    <row r="56" spans="1:211" s="6" customFormat="1" ht="5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37"/>
      <c r="P56" s="37"/>
      <c r="Q56" s="37"/>
      <c r="R56" s="33" t="s">
        <v>76</v>
      </c>
      <c r="S56" s="67" t="s">
        <v>26</v>
      </c>
      <c r="T56" s="31">
        <v>7</v>
      </c>
      <c r="U56" s="31">
        <v>4</v>
      </c>
      <c r="V56" s="31">
        <v>4</v>
      </c>
      <c r="W56" s="31">
        <v>4</v>
      </c>
      <c r="X56" s="31">
        <v>4</v>
      </c>
      <c r="Y56" s="31">
        <f>SUM(T56:X56)</f>
        <v>23</v>
      </c>
      <c r="Z56" s="32">
        <v>2025</v>
      </c>
      <c r="HA56" s="7"/>
      <c r="HB56" s="7"/>
      <c r="HC56" s="7"/>
    </row>
    <row r="57" spans="1:211" s="6" customFormat="1" ht="38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37"/>
      <c r="P57" s="37"/>
      <c r="Q57" s="37"/>
      <c r="R57" s="33" t="s">
        <v>77</v>
      </c>
      <c r="S57" s="67" t="s">
        <v>26</v>
      </c>
      <c r="T57" s="31">
        <v>6</v>
      </c>
      <c r="U57" s="31">
        <v>6</v>
      </c>
      <c r="V57" s="31">
        <v>6</v>
      </c>
      <c r="W57" s="31">
        <v>6</v>
      </c>
      <c r="X57" s="31">
        <v>6</v>
      </c>
      <c r="Y57" s="31">
        <f>SUM(T57:X57)</f>
        <v>30</v>
      </c>
      <c r="Z57" s="32">
        <v>2025</v>
      </c>
      <c r="HA57" s="7"/>
      <c r="HB57" s="7"/>
      <c r="HC57" s="7"/>
    </row>
    <row r="58" spans="1:211" s="6" customFormat="1" ht="51">
      <c r="A58" s="70">
        <v>6</v>
      </c>
      <c r="B58" s="70">
        <v>0</v>
      </c>
      <c r="C58" s="70">
        <v>1</v>
      </c>
      <c r="D58" s="70">
        <v>0</v>
      </c>
      <c r="E58" s="70">
        <v>4</v>
      </c>
      <c r="F58" s="70">
        <v>0</v>
      </c>
      <c r="G58" s="70">
        <v>9</v>
      </c>
      <c r="H58" s="70">
        <v>0</v>
      </c>
      <c r="I58" s="70">
        <v>3</v>
      </c>
      <c r="J58" s="70">
        <v>2</v>
      </c>
      <c r="K58" s="70" t="s">
        <v>90</v>
      </c>
      <c r="L58" s="70">
        <v>2</v>
      </c>
      <c r="M58" s="70">
        <v>1</v>
      </c>
      <c r="N58" s="70">
        <v>1</v>
      </c>
      <c r="O58" s="37" t="s">
        <v>37</v>
      </c>
      <c r="P58" s="37" t="s">
        <v>91</v>
      </c>
      <c r="Q58" s="37" t="s">
        <v>37</v>
      </c>
      <c r="R58" s="59" t="s">
        <v>69</v>
      </c>
      <c r="S58" s="60" t="s">
        <v>21</v>
      </c>
      <c r="T58" s="61">
        <v>5427.8</v>
      </c>
      <c r="U58" s="61">
        <v>5427.9</v>
      </c>
      <c r="V58" s="61">
        <v>5416.6</v>
      </c>
      <c r="W58" s="61">
        <v>0</v>
      </c>
      <c r="X58" s="61">
        <v>0</v>
      </c>
      <c r="Y58" s="61">
        <f>SUM(T58:X58)</f>
        <v>16272.300000000001</v>
      </c>
      <c r="Z58" s="62">
        <v>2025</v>
      </c>
      <c r="HA58" s="7"/>
      <c r="HB58" s="7"/>
      <c r="HC58" s="7"/>
    </row>
    <row r="59" spans="1:211" s="6" customFormat="1" ht="38.2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37"/>
      <c r="P59" s="37"/>
      <c r="Q59" s="37"/>
      <c r="R59" s="33" t="s">
        <v>59</v>
      </c>
      <c r="S59" s="67" t="s">
        <v>24</v>
      </c>
      <c r="T59" s="31">
        <v>80</v>
      </c>
      <c r="U59" s="31">
        <v>80</v>
      </c>
      <c r="V59" s="31">
        <v>80</v>
      </c>
      <c r="W59" s="31">
        <v>0</v>
      </c>
      <c r="X59" s="31">
        <v>0</v>
      </c>
      <c r="Y59" s="31">
        <v>80</v>
      </c>
      <c r="Z59" s="32">
        <v>2025</v>
      </c>
      <c r="HA59" s="7"/>
      <c r="HB59" s="7"/>
      <c r="HC59" s="7"/>
    </row>
    <row r="60" spans="1:211" s="6" customFormat="1" ht="63.75">
      <c r="A60" s="70">
        <v>6</v>
      </c>
      <c r="B60" s="70">
        <v>0</v>
      </c>
      <c r="C60" s="70">
        <v>1</v>
      </c>
      <c r="D60" s="70">
        <v>0</v>
      </c>
      <c r="E60" s="70">
        <v>4</v>
      </c>
      <c r="F60" s="70">
        <v>0</v>
      </c>
      <c r="G60" s="70">
        <v>9</v>
      </c>
      <c r="H60" s="70">
        <v>0</v>
      </c>
      <c r="I60" s="70">
        <v>3</v>
      </c>
      <c r="J60" s="70">
        <v>2</v>
      </c>
      <c r="K60" s="70" t="s">
        <v>90</v>
      </c>
      <c r="L60" s="70">
        <v>2</v>
      </c>
      <c r="M60" s="70" t="s">
        <v>38</v>
      </c>
      <c r="N60" s="70">
        <v>1</v>
      </c>
      <c r="O60" s="37" t="s">
        <v>37</v>
      </c>
      <c r="P60" s="37" t="s">
        <v>91</v>
      </c>
      <c r="Q60" s="37" t="s">
        <v>37</v>
      </c>
      <c r="R60" s="33" t="s">
        <v>70</v>
      </c>
      <c r="S60" s="67" t="s">
        <v>21</v>
      </c>
      <c r="T60" s="40">
        <v>1356.95</v>
      </c>
      <c r="U60" s="40">
        <v>1356.975</v>
      </c>
      <c r="V60" s="40">
        <v>1354.15</v>
      </c>
      <c r="W60" s="40">
        <v>1268.77</v>
      </c>
      <c r="X60" s="40">
        <v>1268.77</v>
      </c>
      <c r="Y60" s="40">
        <f>SUM(T60:X60)</f>
        <v>6605.615</v>
      </c>
      <c r="Z60" s="32">
        <v>2025</v>
      </c>
      <c r="HA60" s="7"/>
      <c r="HB60" s="7"/>
      <c r="HC60" s="7"/>
    </row>
    <row r="61" spans="1:211" s="6" customFormat="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37"/>
      <c r="P61" s="37"/>
      <c r="Q61" s="37"/>
      <c r="R61" s="33" t="s">
        <v>71</v>
      </c>
      <c r="S61" s="67" t="s">
        <v>24</v>
      </c>
      <c r="T61" s="31">
        <v>100</v>
      </c>
      <c r="U61" s="31">
        <v>100</v>
      </c>
      <c r="V61" s="31">
        <v>100</v>
      </c>
      <c r="W61" s="31">
        <v>100</v>
      </c>
      <c r="X61" s="31">
        <v>100</v>
      </c>
      <c r="Y61" s="31">
        <v>100</v>
      </c>
      <c r="Z61" s="32">
        <v>2025</v>
      </c>
      <c r="HA61" s="7"/>
      <c r="HB61" s="7"/>
      <c r="HC61" s="7"/>
    </row>
    <row r="62" spans="1:211" s="6" customFormat="1" ht="25.5">
      <c r="A62" s="70">
        <v>6</v>
      </c>
      <c r="B62" s="70">
        <v>0</v>
      </c>
      <c r="C62" s="70">
        <v>1</v>
      </c>
      <c r="D62" s="70">
        <v>0</v>
      </c>
      <c r="E62" s="70">
        <v>4</v>
      </c>
      <c r="F62" s="70">
        <v>0</v>
      </c>
      <c r="G62" s="70">
        <v>9</v>
      </c>
      <c r="H62" s="70">
        <v>0</v>
      </c>
      <c r="I62" s="70">
        <v>3</v>
      </c>
      <c r="J62" s="70">
        <v>2</v>
      </c>
      <c r="K62" s="70">
        <v>0</v>
      </c>
      <c r="L62" s="70">
        <v>3</v>
      </c>
      <c r="M62" s="70">
        <v>0</v>
      </c>
      <c r="N62" s="70">
        <v>0</v>
      </c>
      <c r="O62" s="37" t="s">
        <v>37</v>
      </c>
      <c r="P62" s="37" t="s">
        <v>37</v>
      </c>
      <c r="Q62" s="37" t="s">
        <v>37</v>
      </c>
      <c r="R62" s="33" t="s">
        <v>74</v>
      </c>
      <c r="S62" s="67"/>
      <c r="T62" s="40">
        <f aca="true" t="shared" si="1" ref="T62:Y62">T63+T66</f>
        <v>117848.125</v>
      </c>
      <c r="U62" s="66">
        <f t="shared" si="1"/>
        <v>122562</v>
      </c>
      <c r="V62" s="40">
        <f t="shared" si="1"/>
        <v>126928.375</v>
      </c>
      <c r="W62" s="40">
        <f t="shared" si="1"/>
        <v>32670.23</v>
      </c>
      <c r="X62" s="40">
        <f t="shared" si="1"/>
        <v>32670.23</v>
      </c>
      <c r="Y62" s="40">
        <f t="shared" si="1"/>
        <v>432678.95999999996</v>
      </c>
      <c r="Z62" s="32"/>
      <c r="HA62" s="7"/>
      <c r="HB62" s="7"/>
      <c r="HC62" s="7"/>
    </row>
    <row r="63" spans="1:211" s="6" customFormat="1" ht="38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37"/>
      <c r="P63" s="37"/>
      <c r="Q63" s="37"/>
      <c r="R63" s="33" t="s">
        <v>78</v>
      </c>
      <c r="S63" s="67" t="s">
        <v>21</v>
      </c>
      <c r="T63" s="40">
        <f>SUM(T69+T71)</f>
        <v>14030.875</v>
      </c>
      <c r="U63" s="40">
        <f>SUM(U69+U71)</f>
        <v>14592.125</v>
      </c>
      <c r="V63" s="40">
        <f>SUM(V69+V71)</f>
        <v>14899.25</v>
      </c>
      <c r="W63" s="40">
        <f>SUM(W69+W71)</f>
        <v>2960.11</v>
      </c>
      <c r="X63" s="40">
        <f>SUM(X69+X71)</f>
        <v>2960.11</v>
      </c>
      <c r="Y63" s="40">
        <f aca="true" t="shared" si="2" ref="Y63:Y68">SUM(T63:X63)</f>
        <v>49442.47</v>
      </c>
      <c r="Z63" s="32">
        <v>2025</v>
      </c>
      <c r="HA63" s="7"/>
      <c r="HB63" s="7"/>
      <c r="HC63" s="7"/>
    </row>
    <row r="64" spans="1:211" s="6" customFormat="1" ht="5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37"/>
      <c r="P64" s="37"/>
      <c r="Q64" s="37"/>
      <c r="R64" s="33" t="s">
        <v>79</v>
      </c>
      <c r="S64" s="67" t="s">
        <v>26</v>
      </c>
      <c r="T64" s="31">
        <v>3</v>
      </c>
      <c r="U64" s="31">
        <v>3</v>
      </c>
      <c r="V64" s="31">
        <v>3</v>
      </c>
      <c r="W64" s="31">
        <v>3</v>
      </c>
      <c r="X64" s="31">
        <v>3</v>
      </c>
      <c r="Y64" s="31">
        <f t="shared" si="2"/>
        <v>15</v>
      </c>
      <c r="Z64" s="32">
        <v>2025</v>
      </c>
      <c r="HA64" s="7"/>
      <c r="HB64" s="7"/>
      <c r="HC64" s="7"/>
    </row>
    <row r="65" spans="1:211" s="6" customFormat="1" ht="38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37"/>
      <c r="P65" s="37"/>
      <c r="Q65" s="37"/>
      <c r="R65" s="33" t="s">
        <v>80</v>
      </c>
      <c r="S65" s="67" t="s">
        <v>41</v>
      </c>
      <c r="T65" s="31">
        <v>6888</v>
      </c>
      <c r="U65" s="31">
        <v>4000</v>
      </c>
      <c r="V65" s="31">
        <v>4000</v>
      </c>
      <c r="W65" s="31">
        <v>4000</v>
      </c>
      <c r="X65" s="31">
        <v>4000</v>
      </c>
      <c r="Y65" s="31">
        <f t="shared" si="2"/>
        <v>22888</v>
      </c>
      <c r="Z65" s="32">
        <v>2025</v>
      </c>
      <c r="HA65" s="7"/>
      <c r="HB65" s="7"/>
      <c r="HC65" s="7"/>
    </row>
    <row r="66" spans="1:211" s="6" customFormat="1" ht="33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37"/>
      <c r="P66" s="37"/>
      <c r="Q66" s="37"/>
      <c r="R66" s="33" t="s">
        <v>83</v>
      </c>
      <c r="S66" s="67" t="s">
        <v>21</v>
      </c>
      <c r="T66" s="40">
        <f>SUM(T73+T75)</f>
        <v>103817.25</v>
      </c>
      <c r="U66" s="40">
        <f>SUM(U73+U75)</f>
        <v>107969.875</v>
      </c>
      <c r="V66" s="40">
        <f>SUM(V73+V75)</f>
        <v>112029.125</v>
      </c>
      <c r="W66" s="40">
        <f>SUM(W73+W75)</f>
        <v>29710.12</v>
      </c>
      <c r="X66" s="40">
        <f>SUM(X73+X75)</f>
        <v>29710.12</v>
      </c>
      <c r="Y66" s="40">
        <f t="shared" si="2"/>
        <v>383236.49</v>
      </c>
      <c r="Z66" s="32">
        <v>2025</v>
      </c>
      <c r="HA66" s="7"/>
      <c r="HB66" s="7"/>
      <c r="HC66" s="7"/>
    </row>
    <row r="67" spans="1:211" s="6" customFormat="1" ht="25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37"/>
      <c r="P67" s="37"/>
      <c r="Q67" s="37"/>
      <c r="R67" s="33" t="s">
        <v>84</v>
      </c>
      <c r="S67" s="67" t="s">
        <v>26</v>
      </c>
      <c r="T67" s="31">
        <v>7</v>
      </c>
      <c r="U67" s="31">
        <v>6</v>
      </c>
      <c r="V67" s="31">
        <v>6</v>
      </c>
      <c r="W67" s="31">
        <v>6</v>
      </c>
      <c r="X67" s="31">
        <v>6</v>
      </c>
      <c r="Y67" s="31">
        <f t="shared" si="2"/>
        <v>31</v>
      </c>
      <c r="Z67" s="32">
        <v>2025</v>
      </c>
      <c r="HA67" s="7"/>
      <c r="HB67" s="7"/>
      <c r="HC67" s="7"/>
    </row>
    <row r="68" spans="1:211" s="6" customFormat="1" ht="25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37"/>
      <c r="P68" s="37"/>
      <c r="Q68" s="37"/>
      <c r="R68" s="33" t="s">
        <v>85</v>
      </c>
      <c r="S68" s="67" t="s">
        <v>32</v>
      </c>
      <c r="T68" s="40">
        <v>9.801</v>
      </c>
      <c r="U68" s="40">
        <v>7</v>
      </c>
      <c r="V68" s="40">
        <v>7</v>
      </c>
      <c r="W68" s="40">
        <v>7</v>
      </c>
      <c r="X68" s="40">
        <v>7</v>
      </c>
      <c r="Y68" s="40">
        <f t="shared" si="2"/>
        <v>37.801</v>
      </c>
      <c r="Z68" s="32">
        <v>2025</v>
      </c>
      <c r="HA68" s="7"/>
      <c r="HB68" s="7"/>
      <c r="HC68" s="7"/>
    </row>
    <row r="69" spans="1:26" ht="53.25" customHeight="1">
      <c r="A69" s="57">
        <v>6</v>
      </c>
      <c r="B69" s="58">
        <v>0</v>
      </c>
      <c r="C69" s="47">
        <v>1</v>
      </c>
      <c r="D69" s="47">
        <v>0</v>
      </c>
      <c r="E69" s="47">
        <v>4</v>
      </c>
      <c r="F69" s="47">
        <v>0</v>
      </c>
      <c r="G69" s="47">
        <v>9</v>
      </c>
      <c r="H69" s="47">
        <v>0</v>
      </c>
      <c r="I69" s="47">
        <v>3</v>
      </c>
      <c r="J69" s="47">
        <v>2</v>
      </c>
      <c r="K69" s="47">
        <v>0</v>
      </c>
      <c r="L69" s="47">
        <v>3</v>
      </c>
      <c r="M69" s="47">
        <v>1</v>
      </c>
      <c r="N69" s="47">
        <v>1</v>
      </c>
      <c r="O69" s="48" t="s">
        <v>37</v>
      </c>
      <c r="P69" s="48" t="s">
        <v>39</v>
      </c>
      <c r="Q69" s="48" t="s">
        <v>37</v>
      </c>
      <c r="R69" s="33" t="s">
        <v>81</v>
      </c>
      <c r="S69" s="67" t="s">
        <v>21</v>
      </c>
      <c r="T69" s="40">
        <v>11224.7</v>
      </c>
      <c r="U69" s="40">
        <v>11673.7</v>
      </c>
      <c r="V69" s="40">
        <v>11919.4</v>
      </c>
      <c r="W69" s="40">
        <v>0</v>
      </c>
      <c r="X69" s="40">
        <v>0</v>
      </c>
      <c r="Y69" s="40">
        <f>SUM(T69:X69)</f>
        <v>34817.8</v>
      </c>
      <c r="Z69" s="32">
        <v>2025</v>
      </c>
    </row>
    <row r="70" spans="1:211" s="6" customFormat="1" ht="38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7"/>
      <c r="Q70" s="37"/>
      <c r="R70" s="33" t="s">
        <v>72</v>
      </c>
      <c r="S70" s="67" t="s">
        <v>24</v>
      </c>
      <c r="T70" s="31">
        <v>80</v>
      </c>
      <c r="U70" s="31">
        <v>80</v>
      </c>
      <c r="V70" s="31">
        <v>80</v>
      </c>
      <c r="W70" s="31">
        <v>0</v>
      </c>
      <c r="X70" s="31">
        <v>0</v>
      </c>
      <c r="Y70" s="31">
        <v>80</v>
      </c>
      <c r="Z70" s="32">
        <v>2025</v>
      </c>
      <c r="HA70" s="7"/>
      <c r="HB70" s="7"/>
      <c r="HC70" s="7"/>
    </row>
    <row r="71" spans="1:26" ht="63.75" customHeight="1">
      <c r="A71" s="49">
        <v>6</v>
      </c>
      <c r="B71" s="47">
        <v>0</v>
      </c>
      <c r="C71" s="47">
        <v>1</v>
      </c>
      <c r="D71" s="47">
        <v>0</v>
      </c>
      <c r="E71" s="47">
        <v>4</v>
      </c>
      <c r="F71" s="47">
        <v>0</v>
      </c>
      <c r="G71" s="47">
        <v>9</v>
      </c>
      <c r="H71" s="47">
        <v>0</v>
      </c>
      <c r="I71" s="47">
        <v>3</v>
      </c>
      <c r="J71" s="47">
        <v>2</v>
      </c>
      <c r="K71" s="47">
        <v>0</v>
      </c>
      <c r="L71" s="47">
        <v>3</v>
      </c>
      <c r="M71" s="47" t="s">
        <v>38</v>
      </c>
      <c r="N71" s="47">
        <v>1</v>
      </c>
      <c r="O71" s="48" t="s">
        <v>37</v>
      </c>
      <c r="P71" s="48" t="s">
        <v>39</v>
      </c>
      <c r="Q71" s="48" t="s">
        <v>37</v>
      </c>
      <c r="R71" s="33" t="s">
        <v>82</v>
      </c>
      <c r="S71" s="67" t="s">
        <v>21</v>
      </c>
      <c r="T71" s="40">
        <v>2806.175</v>
      </c>
      <c r="U71" s="40">
        <v>2918.425</v>
      </c>
      <c r="V71" s="40">
        <v>2979.85</v>
      </c>
      <c r="W71" s="40">
        <v>2960.11</v>
      </c>
      <c r="X71" s="40">
        <v>2960.11</v>
      </c>
      <c r="Y71" s="40">
        <f>SUM(T71:X71)</f>
        <v>14624.670000000002</v>
      </c>
      <c r="Z71" s="32">
        <v>2025</v>
      </c>
    </row>
    <row r="72" spans="1:211" s="6" customFormat="1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7"/>
      <c r="Q72" s="37"/>
      <c r="R72" s="33" t="s">
        <v>71</v>
      </c>
      <c r="S72" s="67" t="s">
        <v>24</v>
      </c>
      <c r="T72" s="31">
        <v>100</v>
      </c>
      <c r="U72" s="31">
        <v>100</v>
      </c>
      <c r="V72" s="31">
        <v>100</v>
      </c>
      <c r="W72" s="31">
        <v>100</v>
      </c>
      <c r="X72" s="31">
        <v>100</v>
      </c>
      <c r="Y72" s="31">
        <v>100</v>
      </c>
      <c r="Z72" s="32">
        <v>2025</v>
      </c>
      <c r="HA72" s="7"/>
      <c r="HB72" s="7"/>
      <c r="HC72" s="7"/>
    </row>
    <row r="73" spans="1:26" ht="38.25">
      <c r="A73" s="49">
        <v>6</v>
      </c>
      <c r="B73" s="47">
        <v>0</v>
      </c>
      <c r="C73" s="47">
        <v>1</v>
      </c>
      <c r="D73" s="47">
        <v>0</v>
      </c>
      <c r="E73" s="47">
        <v>4</v>
      </c>
      <c r="F73" s="47">
        <v>0</v>
      </c>
      <c r="G73" s="47">
        <v>9</v>
      </c>
      <c r="H73" s="47">
        <v>0</v>
      </c>
      <c r="I73" s="47">
        <v>3</v>
      </c>
      <c r="J73" s="47">
        <v>2</v>
      </c>
      <c r="K73" s="47">
        <v>0</v>
      </c>
      <c r="L73" s="47">
        <v>3</v>
      </c>
      <c r="M73" s="47">
        <v>1</v>
      </c>
      <c r="N73" s="47">
        <v>1</v>
      </c>
      <c r="O73" s="48" t="s">
        <v>37</v>
      </c>
      <c r="P73" s="48" t="s">
        <v>40</v>
      </c>
      <c r="Q73" s="48" t="s">
        <v>37</v>
      </c>
      <c r="R73" s="33" t="s">
        <v>87</v>
      </c>
      <c r="S73" s="67" t="s">
        <v>21</v>
      </c>
      <c r="T73" s="40">
        <v>83053.8</v>
      </c>
      <c r="U73" s="40">
        <v>86375.9</v>
      </c>
      <c r="V73" s="40">
        <v>89623.3</v>
      </c>
      <c r="W73" s="40">
        <v>0</v>
      </c>
      <c r="X73" s="40">
        <v>0</v>
      </c>
      <c r="Y73" s="40">
        <f>SUM(T73:X73)</f>
        <v>259053</v>
      </c>
      <c r="Z73" s="32">
        <v>2025</v>
      </c>
    </row>
    <row r="74" spans="1:26" ht="38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7"/>
      <c r="Q74" s="37"/>
      <c r="R74" s="33" t="s">
        <v>72</v>
      </c>
      <c r="S74" s="67" t="s">
        <v>24</v>
      </c>
      <c r="T74" s="31">
        <v>80</v>
      </c>
      <c r="U74" s="31">
        <v>80</v>
      </c>
      <c r="V74" s="31">
        <v>80</v>
      </c>
      <c r="W74" s="31">
        <v>0</v>
      </c>
      <c r="X74" s="31">
        <v>0</v>
      </c>
      <c r="Y74" s="31">
        <v>80</v>
      </c>
      <c r="Z74" s="32">
        <v>2025</v>
      </c>
    </row>
    <row r="75" spans="1:26" ht="25.5">
      <c r="A75" s="49">
        <v>6</v>
      </c>
      <c r="B75" s="47">
        <v>0</v>
      </c>
      <c r="C75" s="47">
        <v>1</v>
      </c>
      <c r="D75" s="47">
        <v>0</v>
      </c>
      <c r="E75" s="47">
        <v>4</v>
      </c>
      <c r="F75" s="47">
        <v>0</v>
      </c>
      <c r="G75" s="47">
        <v>9</v>
      </c>
      <c r="H75" s="47">
        <v>0</v>
      </c>
      <c r="I75" s="47">
        <v>3</v>
      </c>
      <c r="J75" s="47">
        <v>2</v>
      </c>
      <c r="K75" s="47">
        <v>0</v>
      </c>
      <c r="L75" s="47">
        <v>3</v>
      </c>
      <c r="M75" s="47" t="s">
        <v>38</v>
      </c>
      <c r="N75" s="47">
        <v>1</v>
      </c>
      <c r="O75" s="48" t="s">
        <v>37</v>
      </c>
      <c r="P75" s="48" t="s">
        <v>40</v>
      </c>
      <c r="Q75" s="48" t="s">
        <v>37</v>
      </c>
      <c r="R75" s="33" t="s">
        <v>86</v>
      </c>
      <c r="S75" s="67" t="s">
        <v>21</v>
      </c>
      <c r="T75" s="40">
        <v>20763.45</v>
      </c>
      <c r="U75" s="40">
        <v>21593.975</v>
      </c>
      <c r="V75" s="40">
        <v>22405.825</v>
      </c>
      <c r="W75" s="40">
        <v>29710.12</v>
      </c>
      <c r="X75" s="40">
        <v>29710.12</v>
      </c>
      <c r="Y75" s="40">
        <f>SUM(T75:X75)</f>
        <v>124183.48999999999</v>
      </c>
      <c r="Z75" s="32">
        <v>2025</v>
      </c>
    </row>
    <row r="76" spans="1:26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7"/>
      <c r="Q76" s="37"/>
      <c r="R76" s="33" t="s">
        <v>73</v>
      </c>
      <c r="S76" s="67" t="s">
        <v>24</v>
      </c>
      <c r="T76" s="31">
        <v>100</v>
      </c>
      <c r="U76" s="31">
        <v>100</v>
      </c>
      <c r="V76" s="31">
        <v>100</v>
      </c>
      <c r="W76" s="31">
        <v>100</v>
      </c>
      <c r="X76" s="31">
        <v>100</v>
      </c>
      <c r="Y76" s="31">
        <v>100</v>
      </c>
      <c r="Z76" s="32">
        <v>2025</v>
      </c>
    </row>
  </sheetData>
  <sheetProtection selectLockedCells="1" selectUnlockedCells="1"/>
  <mergeCells count="29">
    <mergeCell ref="A17:Z17"/>
    <mergeCell ref="A14:Z14"/>
    <mergeCell ref="A15:Z15"/>
    <mergeCell ref="S2:Z2"/>
    <mergeCell ref="S3:Z3"/>
    <mergeCell ref="S4:Z4"/>
    <mergeCell ref="S5:Z5"/>
    <mergeCell ref="S6:Z6"/>
    <mergeCell ref="S7:Z7"/>
    <mergeCell ref="R27:R28"/>
    <mergeCell ref="S27:S28"/>
    <mergeCell ref="T27:X27"/>
    <mergeCell ref="Y27:Z27"/>
    <mergeCell ref="S8:Z8"/>
    <mergeCell ref="S9:Z9"/>
    <mergeCell ref="A11:Z11"/>
    <mergeCell ref="A12:Z12"/>
    <mergeCell ref="A19:Z19"/>
    <mergeCell ref="A20:Z20"/>
    <mergeCell ref="A28:C28"/>
    <mergeCell ref="D28:E28"/>
    <mergeCell ref="F28:G28"/>
    <mergeCell ref="H28:Q28"/>
    <mergeCell ref="A21:Z21"/>
    <mergeCell ref="A22:Z22"/>
    <mergeCell ref="A23:Z23"/>
    <mergeCell ref="A24:Z24"/>
    <mergeCell ref="A26:Z26"/>
    <mergeCell ref="A27:Q27"/>
  </mergeCells>
  <printOptions/>
  <pageMargins left="0" right="0" top="0.3402777777777778" bottom="0.36" header="0.5118055555555555" footer="0.511805555555555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11">
        <v>6576.596</v>
      </c>
      <c r="C3" s="11">
        <v>3848.3</v>
      </c>
      <c r="D3" s="11">
        <v>3970.2</v>
      </c>
      <c r="E3" s="12">
        <v>0</v>
      </c>
      <c r="F3" s="13">
        <v>0</v>
      </c>
      <c r="G3" s="14">
        <v>14395.096</v>
      </c>
    </row>
    <row r="4" spans="2:7" ht="15">
      <c r="B4" s="15">
        <v>4122.496</v>
      </c>
      <c r="C4" s="15">
        <v>1273.3</v>
      </c>
      <c r="D4" s="15">
        <v>1273.3</v>
      </c>
      <c r="E4" s="16">
        <v>0</v>
      </c>
      <c r="F4" s="17">
        <v>0</v>
      </c>
      <c r="G4" s="18">
        <v>6669.096</v>
      </c>
    </row>
    <row r="5" spans="2:15" ht="15">
      <c r="B5" s="19">
        <v>1963.162</v>
      </c>
      <c r="C5" s="20">
        <v>754.5</v>
      </c>
      <c r="D5" s="20">
        <v>754.5</v>
      </c>
      <c r="E5" s="16">
        <v>0</v>
      </c>
      <c r="F5" s="17">
        <v>0</v>
      </c>
      <c r="G5" s="18">
        <v>3472.162</v>
      </c>
      <c r="L5" s="21">
        <v>20814.362</v>
      </c>
      <c r="M5" s="21">
        <v>6092.334</v>
      </c>
      <c r="N5" s="21">
        <v>531.502</v>
      </c>
      <c r="O5" s="21">
        <f>SUM(L5:N5)</f>
        <v>27438.198</v>
      </c>
    </row>
    <row r="6" spans="2:16" ht="18.75">
      <c r="B6" s="22">
        <v>965.4</v>
      </c>
      <c r="C6" s="22">
        <v>0</v>
      </c>
      <c r="D6" s="22">
        <v>0</v>
      </c>
      <c r="E6" s="16">
        <v>0</v>
      </c>
      <c r="F6" s="17">
        <v>0</v>
      </c>
      <c r="G6" s="16">
        <v>965.4</v>
      </c>
      <c r="K6" s="23"/>
      <c r="L6" s="24">
        <v>5002.462</v>
      </c>
      <c r="M6" s="24">
        <v>10130.8</v>
      </c>
      <c r="N6" s="24">
        <v>2747.9</v>
      </c>
      <c r="O6" s="24">
        <v>67.1</v>
      </c>
      <c r="P6" s="25">
        <f>SUM(L6:O6)</f>
        <v>17948.262</v>
      </c>
    </row>
    <row r="7" spans="2:16" ht="18.75">
      <c r="B7" s="26">
        <v>965.4</v>
      </c>
      <c r="C7" s="26">
        <v>0</v>
      </c>
      <c r="D7" s="26" t="s">
        <v>29</v>
      </c>
      <c r="E7" s="12">
        <v>0</v>
      </c>
      <c r="F7" s="13">
        <v>0</v>
      </c>
      <c r="G7" s="12">
        <v>965.4</v>
      </c>
      <c r="K7" s="27"/>
      <c r="L7" s="27"/>
      <c r="M7" s="27"/>
      <c r="N7" s="27"/>
      <c r="O7" s="27"/>
      <c r="P7" s="21"/>
    </row>
    <row r="8" spans="2:16" ht="18.75">
      <c r="B8" s="26">
        <v>32.362</v>
      </c>
      <c r="C8" s="26">
        <v>0</v>
      </c>
      <c r="D8" s="26">
        <v>0</v>
      </c>
      <c r="E8" s="12">
        <v>0</v>
      </c>
      <c r="F8" s="13">
        <v>0</v>
      </c>
      <c r="G8" s="12">
        <v>32.362</v>
      </c>
      <c r="K8" s="27"/>
      <c r="L8" s="27"/>
      <c r="M8" s="27"/>
      <c r="N8" s="27"/>
      <c r="O8" s="27"/>
      <c r="P8" s="21"/>
    </row>
    <row r="9" spans="2:15" ht="18.75">
      <c r="B9" s="19">
        <v>2159.334</v>
      </c>
      <c r="C9" s="20">
        <v>518.8</v>
      </c>
      <c r="D9" s="20">
        <v>518.8</v>
      </c>
      <c r="E9" s="16">
        <v>0</v>
      </c>
      <c r="F9" s="17">
        <v>0</v>
      </c>
      <c r="G9" s="18">
        <v>3196.934</v>
      </c>
      <c r="K9" s="28"/>
      <c r="L9" s="27"/>
      <c r="M9" s="21"/>
      <c r="N9" s="21"/>
      <c r="O9" s="21"/>
    </row>
    <row r="10" spans="2:12" ht="18.75">
      <c r="B10" s="22">
        <v>539.834</v>
      </c>
      <c r="C10" s="22">
        <v>518.8</v>
      </c>
      <c r="D10" s="22">
        <v>518.8</v>
      </c>
      <c r="E10" s="16">
        <v>518.8</v>
      </c>
      <c r="F10" s="17">
        <v>518.8</v>
      </c>
      <c r="G10" s="18">
        <v>2615.034</v>
      </c>
      <c r="K10" s="29"/>
      <c r="L10" s="27"/>
    </row>
    <row r="11" spans="2:12" ht="15">
      <c r="B11" s="30">
        <v>1619.5</v>
      </c>
      <c r="C11" s="22">
        <v>0</v>
      </c>
      <c r="D11" s="22">
        <v>0</v>
      </c>
      <c r="E11" s="16">
        <v>0</v>
      </c>
      <c r="F11" s="17">
        <v>0</v>
      </c>
      <c r="G11" s="18">
        <v>1619.5</v>
      </c>
      <c r="K11" s="29"/>
      <c r="L11" s="21"/>
    </row>
    <row r="12" spans="2:12" ht="15">
      <c r="B12" s="15">
        <v>2454.1</v>
      </c>
      <c r="C12" s="15">
        <v>2575</v>
      </c>
      <c r="D12" s="15">
        <v>2696.9</v>
      </c>
      <c r="E12" s="16">
        <v>0</v>
      </c>
      <c r="F12" s="17">
        <v>0</v>
      </c>
      <c r="G12" s="18">
        <v>7726</v>
      </c>
      <c r="K12" s="29"/>
      <c r="L12" s="21"/>
    </row>
    <row r="13" spans="2:7" ht="15">
      <c r="B13" s="30">
        <v>2385.2</v>
      </c>
      <c r="C13" s="30">
        <v>2497.3</v>
      </c>
      <c r="D13" s="30">
        <v>2612.2</v>
      </c>
      <c r="E13" s="16">
        <v>0</v>
      </c>
      <c r="F13" s="17">
        <v>0</v>
      </c>
      <c r="G13" s="18">
        <v>7494.7</v>
      </c>
    </row>
    <row r="14" spans="2:7" ht="15">
      <c r="B14" s="22">
        <v>0</v>
      </c>
      <c r="C14" s="22">
        <v>0</v>
      </c>
      <c r="D14" s="22">
        <v>0</v>
      </c>
      <c r="E14" s="16">
        <v>0</v>
      </c>
      <c r="F14" s="17">
        <v>0</v>
      </c>
      <c r="G14" s="16">
        <v>0</v>
      </c>
    </row>
    <row r="15" spans="2:7" ht="15">
      <c r="B15" s="22">
        <v>68.9</v>
      </c>
      <c r="C15" s="22">
        <v>77.7</v>
      </c>
      <c r="D15" s="22">
        <v>84.7</v>
      </c>
      <c r="E15" s="16">
        <v>84.7</v>
      </c>
      <c r="F15" s="17">
        <v>0</v>
      </c>
      <c r="G15" s="16">
        <v>316</v>
      </c>
    </row>
    <row r="16" spans="2:7" ht="15">
      <c r="B16" s="22">
        <v>68.9</v>
      </c>
      <c r="C16" s="22">
        <v>77.7</v>
      </c>
      <c r="D16" s="22">
        <v>84.7</v>
      </c>
      <c r="E16" s="16">
        <v>84.7</v>
      </c>
      <c r="F16" s="17">
        <v>0</v>
      </c>
      <c r="G16" s="16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2020-11-30T11:38:19Z</cp:lastPrinted>
  <dcterms:created xsi:type="dcterms:W3CDTF">2020-02-04T07:11:22Z</dcterms:created>
  <dcterms:modified xsi:type="dcterms:W3CDTF">2020-12-08T06:14:04Z</dcterms:modified>
  <cp:category/>
  <cp:version/>
  <cp:contentType/>
  <cp:contentStatus/>
</cp:coreProperties>
</file>