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3'!$19:$21</definedName>
  </definedNames>
  <calcPr fullCalcOnLoad="1"/>
</workbook>
</file>

<file path=xl/sharedStrings.xml><?xml version="1.0" encoding="utf-8"?>
<sst xmlns="http://schemas.openxmlformats.org/spreadsheetml/2006/main" count="207" uniqueCount="131">
  <si>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</si>
  <si>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</si>
  <si>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</si>
  <si>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</si>
  <si>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</si>
  <si>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</si>
  <si>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</si>
  <si>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</si>
  <si>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</si>
  <si>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</si>
  <si>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</si>
  <si>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</si>
  <si>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</si>
  <si>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</si>
  <si>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</si>
  <si>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</si>
  <si>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</si>
  <si>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</si>
  <si>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</si>
  <si>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</si>
  <si>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</si>
  <si>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</si>
  <si>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</si>
  <si>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</si>
  <si>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>тыс. рублей</t>
  </si>
  <si>
    <t>-</t>
  </si>
  <si>
    <t xml:space="preserve"> тыс.единиц</t>
  </si>
  <si>
    <t>процент</t>
  </si>
  <si>
    <t>тыс единиц</t>
  </si>
  <si>
    <t>единиц</t>
  </si>
  <si>
    <t>ты.рублей</t>
  </si>
  <si>
    <t>S</t>
  </si>
  <si>
    <t>тыс.единиц</t>
  </si>
  <si>
    <t>человек</t>
  </si>
  <si>
    <t>да-1 нет 0</t>
  </si>
  <si>
    <t>тыс. единиц</t>
  </si>
  <si>
    <t>тыс.рублей</t>
  </si>
  <si>
    <t>едениц</t>
  </si>
  <si>
    <t>L</t>
  </si>
  <si>
    <t>"</t>
  </si>
  <si>
    <t xml:space="preserve">                       к Постановлению Администрации Конаковского района </t>
  </si>
  <si>
    <t>Тверской области</t>
  </si>
  <si>
    <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</si>
  <si>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>А</t>
  </si>
  <si>
    <t>№___от «___»______2019 года</t>
  </si>
  <si>
    <r>
      <t xml:space="preserve">Показатель </t>
    </r>
    <r>
      <rPr>
        <sz val="12"/>
        <rFont val="Times New Roman"/>
        <family val="1"/>
      </rPr>
      <t>"Количество учреждений культурно - досугового типа, для которых приобретено оборудования для реализации проекта «Виртуальный концертный зал»"</t>
    </r>
  </si>
  <si>
    <t>Характеристика   муниципальной   программы  МО «Конаковский район» Тверской обдасти</t>
  </si>
  <si>
    <t>тыс. человек</t>
  </si>
  <si>
    <r>
      <t>Программа</t>
    </r>
    <r>
      <rPr>
        <sz val="12"/>
        <rFont val="Times New Roman"/>
        <family val="1"/>
      </rPr>
      <t xml:space="preserve">, всего </t>
    </r>
  </si>
  <si>
    <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</si>
  <si>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</si>
  <si>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</si>
  <si>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</si>
  <si>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</si>
  <si>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библиотек"    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</si>
  <si>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</si>
  <si>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</si>
  <si>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</si>
  <si>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</si>
  <si>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</si>
  <si>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t xml:space="preserve">Показатель </t>
    </r>
    <r>
      <rPr>
        <sz val="12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</si>
  <si>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t xml:space="preserve">Показатель  </t>
    </r>
    <r>
      <rPr>
        <sz val="12"/>
        <rFont val="Times New Roman"/>
        <family val="1"/>
      </rPr>
      <t>"Количество библиотечных учреждений с погашенной задолженностью за проведенные ремонтные работы"</t>
    </r>
  </si>
  <si>
    <r>
      <t xml:space="preserve">Показатель  </t>
    </r>
    <r>
      <rPr>
        <sz val="12"/>
        <rFont val="Times New Roman"/>
        <family val="1"/>
      </rPr>
      <t>"Списочная численность работников муниципальных библиотек"</t>
    </r>
  </si>
  <si>
    <r>
      <t xml:space="preserve">Мероприятие 1.007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</si>
  <si>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</si>
  <si>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</si>
  <si>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основе"                </t>
    </r>
  </si>
  <si>
    <r>
      <t xml:space="preserve">Мероприятие 2.002 </t>
    </r>
    <r>
      <rPr>
        <sz val="12"/>
        <rFont val="Times New Roman"/>
        <family val="1"/>
      </rPr>
      <t>"Проведение ремонтных работ и противопожарных мероприятий в учреждениях культуры"</t>
    </r>
  </si>
  <si>
    <r>
      <t xml:space="preserve">Показатель </t>
    </r>
    <r>
      <rPr>
        <sz val="12"/>
        <rFont val="Times New Roman"/>
        <family val="1"/>
      </rPr>
      <t>"Количество учреждений культуры в которых будут проведены ремонтные работы и противопожарные мероприятия"</t>
    </r>
  </si>
  <si>
    <r>
      <t xml:space="preserve">Мероприятие 2.004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</si>
  <si>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Показатель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</si>
  <si>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Мероприятие 2.005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</si>
  <si>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2.006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</si>
  <si>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</si>
  <si>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</si>
  <si>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</si>
  <si>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</si>
  <si>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</si>
  <si>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 </t>
    </r>
  </si>
  <si>
    <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детей в области культуры"</t>
    </r>
  </si>
  <si>
    <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</si>
  <si>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</si>
  <si>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</si>
  <si>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t xml:space="preserve">Показатель </t>
    </r>
    <r>
      <rPr>
        <sz val="12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</si>
  <si>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t xml:space="preserve">Мероприятие 3.003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</si>
  <si>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Показатель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</si>
  <si>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 xml:space="preserve">Мероприятие 3.004 </t>
    </r>
    <r>
      <rPr>
        <sz val="12"/>
        <rFont val="Times New Roman"/>
        <family val="1"/>
      </rPr>
      <t>"Оплата задолженности по проведенным ремонтным работам и установке видеонаблюдения в учреждениях дополнительного образования в сфере культуры"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</si>
  <si>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</si>
  <si>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 xml:space="preserve">Мероприятие 3.007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бюджета"</t>
    </r>
  </si>
  <si>
    <r>
      <t xml:space="preserve">Мероприятие 3.008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района"</t>
    </r>
  </si>
  <si>
    <r>
      <t xml:space="preserve">Мероприятие 3.009  </t>
    </r>
    <r>
      <rPr>
        <sz val="12"/>
        <rFont val="Times New Roman"/>
        <family val="1"/>
      </rPr>
      <t xml:space="preserve"> 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</si>
  <si>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Подпрограмма 2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</si>
  <si>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</si>
  <si>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</si>
  <si>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</si>
  <si>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</si>
  <si>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Показатель 2   </t>
    </r>
    <r>
      <rPr>
        <sz val="12"/>
        <rFont val="Times New Roman"/>
        <family val="1"/>
      </rPr>
      <t>"Отношение средней заработной платы работников учреждений культуры к средней заработной плате Конаковского района".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</si>
  <si>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библиотек"   </t>
    </r>
  </si>
  <si>
    <r>
      <t xml:space="preserve">Показатель </t>
    </r>
    <r>
      <rPr>
        <sz val="12"/>
        <rFont val="Times New Roman"/>
        <family val="1"/>
      </rPr>
      <t xml:space="preserve">"Доля  муниципальных общедоступных библиотек в Конаковском районе Тверской области, которым оказана поддержка в части комплектования книжных фондов"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</si>
  <si>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</si>
  <si>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</si>
  <si>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</si>
  <si>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культурно-досуговых центров"  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</si>
  <si>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культурно-досуговых центров к средней заработной плате работников  культурно-досуговых центров по Постановлению Администрации Конаковского района".</t>
    </r>
  </si>
  <si>
    <r>
      <t>По</t>
    </r>
    <r>
      <rPr>
        <b/>
        <sz val="12"/>
        <rFont val="Times New Roman"/>
        <family val="1"/>
      </rPr>
      <t xml:space="preserve">казатель </t>
    </r>
    <r>
      <rPr>
        <sz val="12"/>
        <rFont val="Times New Roman"/>
        <family val="1"/>
      </rPr>
      <t>"Количество учреждений культуры в которых будет обеспечение развития и укрепления материально-технической базы"</t>
    </r>
  </si>
  <si>
    <t>да-1 нет-0</t>
  </si>
  <si>
    <r>
      <t xml:space="preserve">Показатель </t>
    </r>
    <r>
      <rPr>
        <sz val="12"/>
        <rFont val="Times New Roman"/>
        <family val="1"/>
      </rPr>
      <t>"Число учреждений дополнительного образования, которые получили поддержку в части оснащения музыкальными инструментами детских школ искусств"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</si>
  <si>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учреждениям культуры МО "Конаковский район"</t>
    </r>
  </si>
  <si>
    <r>
      <t xml:space="preserve">Мероприятие 1.008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</si>
  <si>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</si>
  <si>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t>"Приложение 1 к муниципальной программе "Развитие отрасли "Культура" МО "Конаковский район" Тверской области</t>
  </si>
  <si>
    <r>
      <t>Административное мероприятие 4.001</t>
    </r>
    <r>
      <rPr>
        <sz val="12"/>
        <rFont val="Times New Roman"/>
        <family val="1"/>
      </rPr>
      <t>"Размещение информации о деятельности  учреждений дополнительного образования в средствах массовой информации"</t>
    </r>
  </si>
  <si>
    <r>
      <t xml:space="preserve">Мероприятие 1.004 </t>
    </r>
    <r>
      <rPr>
        <sz val="12"/>
        <rFont val="Times New Roman"/>
        <family val="1"/>
      </rPr>
      <t xml:space="preserve"> "Оплата задолженности за проведенные ремонтные работы в библиотеке"</t>
    </r>
  </si>
  <si>
    <r>
      <t xml:space="preserve">Мероприятие 1.006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</si>
  <si>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"Приобретение комплекта оборудования для реализации проекта «Виртуальный концертный зал»"</t>
    </r>
  </si>
  <si>
    <r>
      <t xml:space="preserve">Мероприятие 2.007 </t>
    </r>
    <r>
      <rPr>
        <sz val="12"/>
        <rFont val="Times New Roman"/>
        <family val="1"/>
      </rPr>
      <t>"Расходы на повышение оплаты труда работникам муниципальных учреждений в связи с увеличением минимального размера оплаты труда"</t>
    </r>
  </si>
  <si>
    <r>
      <t xml:space="preserve">Показтель  </t>
    </r>
    <r>
      <rPr>
        <sz val="12"/>
        <rFont val="Times New Roman"/>
        <family val="1"/>
      </rPr>
      <t>"Доля работников муниципальных учреждений, которым обеспечен уровень оплаты труда не ниже установленного минимального размера оплаты труда"</t>
    </r>
  </si>
  <si>
    <r>
      <t xml:space="preserve">Мероприятие 2.008 </t>
    </r>
    <r>
      <rPr>
        <sz val="12"/>
        <rFont val="Times New Roman"/>
        <family val="1"/>
      </rPr>
      <t>«Расходы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</si>
  <si>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</t>
    </r>
    <r>
      <rPr>
        <sz val="12"/>
        <rFont val="Times New Roman"/>
        <family val="1"/>
      </rPr>
      <t>"Количество учреждений дополнительного образования в сфере культуры с погашенной задолженностью по проведению ремонтных работ и установке видеонаблюдения"</t>
    </r>
  </si>
  <si>
    <r>
      <t xml:space="preserve">Мероприятие 3.005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</si>
  <si>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3.006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</si>
  <si>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 средств областного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</si>
  <si>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средств  бюджета Конаковского района"</t>
    </r>
  </si>
  <si>
    <r>
      <t>Задача 4 "</t>
    </r>
    <r>
      <rPr>
        <sz val="12"/>
        <rFont val="Times New Roman"/>
        <family val="1"/>
      </rPr>
      <t>Поддержка отрасли культуры, в том числе сельских, и образовательных организаций в сфере культуры. "</t>
    </r>
  </si>
  <si>
    <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</si>
  <si>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</si>
  <si>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t>Административное мероприятие 1.001</t>
    </r>
    <r>
      <rPr>
        <sz val="12"/>
        <color indexed="8"/>
        <rFont val="Times New Roman"/>
        <family val="1"/>
      </rPr>
      <t xml:space="preserve"> 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</si>
  <si>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r>
      <t>П</t>
    </r>
    <r>
      <rPr>
        <b/>
        <sz val="12"/>
        <color indexed="8"/>
        <rFont val="Times New Roman"/>
        <family val="1"/>
      </rPr>
      <t xml:space="preserve">оказатель </t>
    </r>
    <r>
      <rPr>
        <sz val="12"/>
        <color indexed="8"/>
        <rFont val="Times New Roman"/>
        <family val="1"/>
      </rPr>
      <t xml:space="preserve"> "Количество проведенных конференций, круглых столов, совещаний, тематических встреч по вопросам профилактики асоциальных явлений в культурной среде"</t>
    </r>
  </si>
  <si>
    <r>
      <t>Мероприятие 4.001 "</t>
    </r>
    <r>
      <rPr>
        <sz val="12"/>
        <rFont val="Times New Roman"/>
        <family val="1"/>
      </rPr>
      <t>Поддержка отрасли культуры (в части приобретения музыкальных инструментов, оборудования и материалов для  детских школ искусств по видам искусств и профессиональных образовательных организаций)"</t>
    </r>
  </si>
  <si>
    <r>
      <t xml:space="preserve">Мероприятие 1.005 </t>
    </r>
    <r>
      <rPr>
        <sz val="12"/>
        <rFont val="Times New Roman"/>
        <family val="1"/>
      </rPr>
      <t>"Поддержка отрасли культура (в части комплектования книжных фондов муниципальных общедоступных библиотек Тверской области"</t>
    </r>
  </si>
  <si>
    <t>Приложение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</si>
</sst>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7"/>
  <sheetViews>
    <sheetView tabSelected="1" zoomScale="66" zoomScaleNormal="66" zoomScalePageLayoutView="0" workbookViewId="0" topLeftCell="A1">
      <selection activeCell="R19" sqref="R19:R22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4.710937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2" t="s">
        <v>130</v>
      </c>
      <c r="X1" s="92"/>
      <c r="Y1" s="92"/>
      <c r="Z1" s="92"/>
      <c r="AA1" s="6"/>
      <c r="AB1" s="6"/>
      <c r="AC1" s="7"/>
      <c r="AD1" s="7"/>
      <c r="AE1" s="7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40</v>
      </c>
      <c r="W2" s="6"/>
      <c r="X2" s="6"/>
      <c r="Y2" s="6"/>
      <c r="Z2" s="6"/>
      <c r="AA2" s="6"/>
      <c r="AB2" s="6"/>
      <c r="AC2" s="7"/>
      <c r="AD2" s="7"/>
      <c r="AE2" s="7"/>
    </row>
    <row r="3" spans="1:31" ht="21" customHeight="1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92" t="s">
        <v>41</v>
      </c>
      <c r="Y3" s="92"/>
      <c r="Z3" s="92"/>
      <c r="AA3" s="6"/>
      <c r="AB3" s="6"/>
      <c r="AC3" s="7"/>
      <c r="AD3" s="7"/>
      <c r="AE3" s="7"/>
    </row>
    <row r="4" spans="1:31" ht="20.25" customHeight="1">
      <c r="A4" s="4"/>
      <c r="B4" s="4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4"/>
      <c r="V4" s="93" t="s">
        <v>44</v>
      </c>
      <c r="W4" s="93"/>
      <c r="X4" s="93"/>
      <c r="Y4" s="93"/>
      <c r="Z4" s="93"/>
      <c r="AA4" s="9"/>
      <c r="AB4" s="9"/>
      <c r="AC4" s="7"/>
      <c r="AD4" s="7"/>
      <c r="AE4" s="7"/>
    </row>
    <row r="5" spans="1:31" ht="18.75" customHeight="1" hidden="1">
      <c r="A5" s="4"/>
      <c r="B5" s="4"/>
      <c r="C5" s="10"/>
      <c r="D5" s="10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94"/>
      <c r="X5" s="94"/>
      <c r="Y5" s="94"/>
      <c r="Z5" s="94"/>
      <c r="AA5" s="94"/>
      <c r="AB5" s="11"/>
      <c r="AC5" s="12"/>
      <c r="AD5" s="12"/>
      <c r="AE5" s="12"/>
    </row>
    <row r="6" spans="1:28" ht="15" customHeight="1">
      <c r="A6" s="4"/>
      <c r="B6" s="4"/>
      <c r="C6" s="10"/>
      <c r="D6" s="10"/>
      <c r="E6" s="10"/>
      <c r="F6" s="10"/>
      <c r="G6" s="10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4"/>
      <c r="U6" s="4"/>
      <c r="V6" s="4"/>
      <c r="W6" s="4"/>
      <c r="X6" s="4"/>
      <c r="Y6" s="4"/>
      <c r="Z6" s="4"/>
      <c r="AA6" s="4"/>
      <c r="AB6" s="4"/>
    </row>
    <row r="7" spans="1:32" s="18" customFormat="1" ht="78" customHeight="1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97" t="s">
        <v>110</v>
      </c>
      <c r="Y7" s="97"/>
      <c r="Z7" s="97"/>
      <c r="AA7" s="57"/>
      <c r="AB7" s="15"/>
      <c r="AC7" s="16"/>
      <c r="AD7" s="16"/>
      <c r="AE7" s="17"/>
      <c r="AF7" s="17"/>
    </row>
    <row r="8" spans="1:32" s="18" customFormat="1" ht="18.75">
      <c r="A8" s="14"/>
      <c r="B8" s="14"/>
      <c r="C8" s="95" t="s">
        <v>46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5"/>
      <c r="AC8" s="16"/>
      <c r="AD8" s="16"/>
      <c r="AE8" s="17"/>
      <c r="AF8" s="17"/>
    </row>
    <row r="9" spans="1:32" s="18" customFormat="1" ht="15.75" customHeight="1">
      <c r="A9" s="14"/>
      <c r="B9" s="14"/>
      <c r="C9" s="96" t="s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19"/>
      <c r="AC9" s="20"/>
      <c r="AD9" s="20"/>
      <c r="AE9" s="21"/>
      <c r="AF9" s="21"/>
    </row>
    <row r="10" spans="1:32" s="18" customFormat="1" ht="18.75">
      <c r="A10" s="14"/>
      <c r="B10" s="14"/>
      <c r="C10" s="88" t="s">
        <v>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15"/>
      <c r="AC10" s="16"/>
      <c r="AD10" s="16"/>
      <c r="AE10" s="21"/>
      <c r="AF10" s="21"/>
    </row>
    <row r="11" spans="1:32" s="18" customFormat="1" ht="19.5">
      <c r="A11" s="14"/>
      <c r="B11" s="14"/>
      <c r="C11" s="89" t="s">
        <v>2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15"/>
      <c r="AC11" s="16"/>
      <c r="AD11" s="16"/>
      <c r="AE11" s="21"/>
      <c r="AF11" s="21"/>
    </row>
    <row r="12" spans="1:32" s="18" customFormat="1" ht="19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9" t="s">
        <v>3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15"/>
      <c r="AA12" s="15"/>
      <c r="AB12" s="15"/>
      <c r="AC12" s="16"/>
      <c r="AD12" s="16"/>
      <c r="AE12" s="21"/>
      <c r="AF12" s="21"/>
    </row>
    <row r="13" spans="1:32" s="18" customFormat="1" ht="48" customHeight="1">
      <c r="A13" s="14"/>
      <c r="B13" s="14"/>
      <c r="C13" s="15"/>
      <c r="D13" s="15"/>
      <c r="E13" s="90" t="s">
        <v>42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15"/>
      <c r="AC13" s="16"/>
      <c r="AD13" s="16"/>
      <c r="AE13" s="21"/>
      <c r="AF13" s="21"/>
    </row>
    <row r="14" spans="1:32" s="18" customFormat="1" ht="15.75" customHeight="1">
      <c r="A14" s="14"/>
      <c r="B14" s="14"/>
      <c r="C14" s="91" t="s">
        <v>4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22"/>
      <c r="AC14" s="20"/>
      <c r="AD14" s="20"/>
      <c r="AE14" s="21"/>
      <c r="AF14" s="21"/>
    </row>
    <row r="15" spans="1:74" s="27" customFormat="1" ht="19.5">
      <c r="A15" s="14"/>
      <c r="B15" s="14"/>
      <c r="C15" s="10"/>
      <c r="D15" s="10"/>
      <c r="E15" s="10"/>
      <c r="F15" s="10"/>
      <c r="G15" s="10"/>
      <c r="H15" s="10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5"/>
      <c r="V15" s="25"/>
      <c r="W15" s="25"/>
      <c r="X15" s="25"/>
      <c r="Y15" s="26"/>
      <c r="Z15" s="26"/>
      <c r="AA15" s="26"/>
      <c r="AB15" s="26"/>
      <c r="AC15" s="17"/>
      <c r="AD15" s="17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27" customFormat="1" ht="15.75" customHeight="1">
      <c r="A16" s="14"/>
      <c r="B16" s="14"/>
      <c r="C16" s="10"/>
      <c r="D16" s="10"/>
      <c r="E16" s="10"/>
      <c r="F16" s="10"/>
      <c r="G16" s="10"/>
      <c r="H16" s="10"/>
      <c r="I16" s="85" t="s">
        <v>6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28"/>
      <c r="AC16" s="29"/>
      <c r="AD16" s="29"/>
      <c r="AE16" s="29"/>
      <c r="AF16" s="2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32" ht="22.5" customHeight="1">
      <c r="A17" s="4"/>
      <c r="B17" s="4"/>
      <c r="C17" s="5"/>
      <c r="D17" s="5"/>
      <c r="E17" s="5"/>
      <c r="F17" s="5"/>
      <c r="G17" s="5"/>
      <c r="H17" s="5"/>
      <c r="I17" s="85" t="s">
        <v>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28"/>
      <c r="AC17" s="29"/>
      <c r="AD17" s="29"/>
      <c r="AE17" s="29"/>
      <c r="AF17" s="29"/>
    </row>
    <row r="18" spans="1:32" ht="18.75">
      <c r="A18" s="4"/>
      <c r="B18" s="4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9"/>
      <c r="AE18" s="29"/>
      <c r="AF18" s="29"/>
    </row>
    <row r="19" spans="1:26" s="4" customFormat="1" ht="15" customHeight="1">
      <c r="A19" s="86" t="s">
        <v>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31"/>
      <c r="P19" s="31"/>
      <c r="Q19" s="31"/>
      <c r="R19" s="87" t="s">
        <v>9</v>
      </c>
      <c r="S19" s="87" t="s">
        <v>10</v>
      </c>
      <c r="T19" s="87" t="s">
        <v>11</v>
      </c>
      <c r="U19" s="87"/>
      <c r="V19" s="87"/>
      <c r="W19" s="87"/>
      <c r="X19" s="87"/>
      <c r="Y19" s="87" t="s">
        <v>12</v>
      </c>
      <c r="Z19" s="87"/>
    </row>
    <row r="20" spans="1:26" s="4" customFormat="1" ht="15" customHeight="1">
      <c r="A20" s="86" t="s">
        <v>13</v>
      </c>
      <c r="B20" s="86"/>
      <c r="C20" s="86"/>
      <c r="D20" s="87" t="s">
        <v>14</v>
      </c>
      <c r="E20" s="87"/>
      <c r="F20" s="87" t="s">
        <v>15</v>
      </c>
      <c r="G20" s="87"/>
      <c r="H20" s="86" t="s">
        <v>16</v>
      </c>
      <c r="I20" s="86"/>
      <c r="J20" s="86"/>
      <c r="K20" s="86"/>
      <c r="L20" s="86"/>
      <c r="M20" s="86"/>
      <c r="N20" s="86"/>
      <c r="O20" s="31"/>
      <c r="P20" s="31"/>
      <c r="Q20" s="31"/>
      <c r="R20" s="87"/>
      <c r="S20" s="87"/>
      <c r="T20" s="87"/>
      <c r="U20" s="87"/>
      <c r="V20" s="87"/>
      <c r="W20" s="87"/>
      <c r="X20" s="87"/>
      <c r="Y20" s="87"/>
      <c r="Z20" s="87"/>
    </row>
    <row r="21" spans="1:26" s="4" customFormat="1" ht="94.5" customHeight="1">
      <c r="A21" s="86"/>
      <c r="B21" s="86"/>
      <c r="C21" s="86"/>
      <c r="D21" s="87"/>
      <c r="E21" s="87"/>
      <c r="F21" s="87"/>
      <c r="G21" s="87"/>
      <c r="H21" s="86"/>
      <c r="I21" s="86"/>
      <c r="J21" s="86"/>
      <c r="K21" s="86"/>
      <c r="L21" s="86"/>
      <c r="M21" s="86"/>
      <c r="N21" s="86"/>
      <c r="O21" s="31"/>
      <c r="P21" s="31"/>
      <c r="Q21" s="31"/>
      <c r="R21" s="87"/>
      <c r="S21" s="87"/>
      <c r="T21" s="87"/>
      <c r="U21" s="87"/>
      <c r="V21" s="87"/>
      <c r="W21" s="87"/>
      <c r="X21" s="87"/>
      <c r="Y21" s="87"/>
      <c r="Z21" s="87"/>
    </row>
    <row r="22" spans="1:26" s="4" customFormat="1" ht="36" customHeight="1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1">
        <v>17</v>
      </c>
      <c r="R22" s="87"/>
      <c r="S22" s="87"/>
      <c r="T22" s="32" t="s">
        <v>17</v>
      </c>
      <c r="U22" s="32" t="s">
        <v>18</v>
      </c>
      <c r="V22" s="32" t="s">
        <v>19</v>
      </c>
      <c r="W22" s="32" t="s">
        <v>20</v>
      </c>
      <c r="X22" s="32" t="s">
        <v>21</v>
      </c>
      <c r="Y22" s="32" t="s">
        <v>22</v>
      </c>
      <c r="Z22" s="32" t="s">
        <v>23</v>
      </c>
    </row>
    <row r="23" spans="1:26" s="4" customFormat="1" ht="2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25</v>
      </c>
      <c r="S23" s="32">
        <v>26</v>
      </c>
      <c r="T23" s="32">
        <v>29</v>
      </c>
      <c r="U23" s="32">
        <v>30</v>
      </c>
      <c r="V23" s="32">
        <v>31</v>
      </c>
      <c r="W23" s="32">
        <v>32</v>
      </c>
      <c r="X23" s="32">
        <v>33</v>
      </c>
      <c r="Y23" s="32">
        <v>34</v>
      </c>
      <c r="Z23" s="32">
        <v>35</v>
      </c>
    </row>
    <row r="24" spans="1:26" s="4" customFormat="1" ht="22.5" customHeight="1">
      <c r="A24" s="33"/>
      <c r="B24" s="33"/>
      <c r="C24" s="33"/>
      <c r="D24" s="33"/>
      <c r="E24" s="33"/>
      <c r="F24" s="33"/>
      <c r="G24" s="33"/>
      <c r="H24" s="33">
        <v>0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76" t="s">
        <v>48</v>
      </c>
      <c r="S24" s="34" t="s">
        <v>24</v>
      </c>
      <c r="T24" s="53">
        <f>T28+T98</f>
        <v>77665.524</v>
      </c>
      <c r="U24" s="53">
        <f>U28+U98</f>
        <v>70275.151</v>
      </c>
      <c r="V24" s="53">
        <f>V28+V98</f>
        <v>44866</v>
      </c>
      <c r="W24" s="53">
        <f>W28+W98</f>
        <v>44866</v>
      </c>
      <c r="X24" s="53">
        <f>X28+X98</f>
        <v>44866</v>
      </c>
      <c r="Y24" s="35">
        <f>SUM(T24:X24)</f>
        <v>282538.675</v>
      </c>
      <c r="Z24" s="36">
        <v>2022</v>
      </c>
    </row>
    <row r="25" spans="1:26" s="4" customFormat="1" ht="5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9" t="s">
        <v>49</v>
      </c>
      <c r="S25" s="34" t="s">
        <v>25</v>
      </c>
      <c r="T25" s="37"/>
      <c r="U25" s="37"/>
      <c r="V25" s="37"/>
      <c r="W25" s="37"/>
      <c r="X25" s="37"/>
      <c r="Y25" s="38"/>
      <c r="Z25" s="36"/>
    </row>
    <row r="26" spans="1:26" s="4" customFormat="1" ht="18.7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49" t="s">
        <v>50</v>
      </c>
      <c r="S26" s="34" t="s">
        <v>26</v>
      </c>
      <c r="T26" s="35">
        <f>T30+T50+T77</f>
        <v>349.711</v>
      </c>
      <c r="U26" s="35">
        <f>U30+U50+U77</f>
        <v>350.57000000000005</v>
      </c>
      <c r="V26" s="35">
        <f>V30+V50+V77</f>
        <v>351.15</v>
      </c>
      <c r="W26" s="35">
        <f>W30+W50+W77</f>
        <v>351.72999999999996</v>
      </c>
      <c r="X26" s="35">
        <f>X30+X50+X77</f>
        <v>352.30999999999995</v>
      </c>
      <c r="Y26" s="35">
        <f>X26</f>
        <v>352.30999999999995</v>
      </c>
      <c r="Z26" s="36">
        <v>2022</v>
      </c>
    </row>
    <row r="27" spans="1:26" s="4" customFormat="1" ht="31.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49" t="s">
        <v>96</v>
      </c>
      <c r="S27" s="34" t="s">
        <v>27</v>
      </c>
      <c r="T27" s="36">
        <v>68</v>
      </c>
      <c r="U27" s="36">
        <v>70</v>
      </c>
      <c r="V27" s="36">
        <v>72</v>
      </c>
      <c r="W27" s="36">
        <v>74</v>
      </c>
      <c r="X27" s="36">
        <v>76</v>
      </c>
      <c r="Y27" s="36">
        <v>76</v>
      </c>
      <c r="Z27" s="36">
        <v>2022</v>
      </c>
    </row>
    <row r="28" spans="1:26" s="4" customFormat="1" ht="18.7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76" t="s">
        <v>51</v>
      </c>
      <c r="S28" s="34" t="s">
        <v>24</v>
      </c>
      <c r="T28" s="35">
        <v>77011.724</v>
      </c>
      <c r="U28" s="35">
        <f>U29+U49+U71+U94</f>
        <v>69755.151</v>
      </c>
      <c r="V28" s="35">
        <f>V29+V49+V71</f>
        <v>44346</v>
      </c>
      <c r="W28" s="35">
        <f>W29+W49+W71</f>
        <v>44346</v>
      </c>
      <c r="X28" s="35">
        <f>X29+X49+X71</f>
        <v>44346</v>
      </c>
      <c r="Y28" s="35">
        <f aca="true" t="shared" si="0" ref="Y28:Y39">SUM(T28:X28)</f>
        <v>279804.875</v>
      </c>
      <c r="Z28" s="36">
        <v>2022</v>
      </c>
    </row>
    <row r="29" spans="1:27" s="4" customFormat="1" ht="18.75">
      <c r="A29" s="33">
        <v>6</v>
      </c>
      <c r="B29" s="33">
        <v>0</v>
      </c>
      <c r="C29" s="33">
        <v>1</v>
      </c>
      <c r="D29" s="33">
        <v>0</v>
      </c>
      <c r="E29" s="33">
        <v>2</v>
      </c>
      <c r="F29" s="33">
        <v>0</v>
      </c>
      <c r="G29" s="33">
        <v>1</v>
      </c>
      <c r="H29" s="33">
        <v>0</v>
      </c>
      <c r="I29" s="33">
        <v>2</v>
      </c>
      <c r="J29" s="33">
        <v>1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49" t="s">
        <v>52</v>
      </c>
      <c r="S29" s="34" t="s">
        <v>24</v>
      </c>
      <c r="T29" s="53">
        <v>12753.973</v>
      </c>
      <c r="U29" s="53">
        <f>U33+U35+U37+U39+U41+U43+U45+U47</f>
        <v>10349.319000000001</v>
      </c>
      <c r="V29" s="53">
        <v>5063</v>
      </c>
      <c r="W29" s="53">
        <v>5063</v>
      </c>
      <c r="X29" s="53">
        <v>5063</v>
      </c>
      <c r="Y29" s="35">
        <f>SUM(T29:X29)</f>
        <v>38292.292</v>
      </c>
      <c r="Z29" s="36">
        <v>2022</v>
      </c>
      <c r="AA29" s="41"/>
    </row>
    <row r="30" spans="1:26" s="4" customFormat="1" ht="18.75">
      <c r="A30" s="33"/>
      <c r="B30" s="33"/>
      <c r="C30" s="33"/>
      <c r="D30" s="33"/>
      <c r="E30" s="33"/>
      <c r="F30" s="33"/>
      <c r="G30" s="33"/>
      <c r="H30" s="33"/>
      <c r="I30" s="39"/>
      <c r="J30" s="39"/>
      <c r="K30" s="39"/>
      <c r="L30" s="39"/>
      <c r="M30" s="39"/>
      <c r="N30" s="39"/>
      <c r="O30" s="39"/>
      <c r="P30" s="39"/>
      <c r="Q30" s="39"/>
      <c r="R30" s="49" t="s">
        <v>53</v>
      </c>
      <c r="S30" s="34" t="s">
        <v>28</v>
      </c>
      <c r="T30" s="35">
        <v>180.306</v>
      </c>
      <c r="U30" s="35">
        <v>180.35</v>
      </c>
      <c r="V30" s="35">
        <v>180.4</v>
      </c>
      <c r="W30" s="35">
        <v>180.45</v>
      </c>
      <c r="X30" s="35">
        <v>180.5</v>
      </c>
      <c r="Y30" s="35">
        <v>180.5</v>
      </c>
      <c r="Z30" s="36">
        <v>2022</v>
      </c>
    </row>
    <row r="31" spans="1:26" s="4" customFormat="1" ht="31.5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49" t="s">
        <v>54</v>
      </c>
      <c r="S31" s="34" t="s">
        <v>29</v>
      </c>
      <c r="T31" s="36">
        <v>208</v>
      </c>
      <c r="U31" s="36">
        <v>210</v>
      </c>
      <c r="V31" s="36">
        <v>212</v>
      </c>
      <c r="W31" s="36">
        <v>214</v>
      </c>
      <c r="X31" s="36">
        <v>216</v>
      </c>
      <c r="Y31" s="36">
        <f>SUM(T31:X31)</f>
        <v>1060</v>
      </c>
      <c r="Z31" s="36">
        <v>2022</v>
      </c>
    </row>
    <row r="32" spans="1:27" s="4" customFormat="1" ht="31.5">
      <c r="A32" s="33"/>
      <c r="B32" s="33"/>
      <c r="C32" s="33"/>
      <c r="D32" s="33"/>
      <c r="E32" s="33"/>
      <c r="F32" s="33"/>
      <c r="G32" s="33"/>
      <c r="H32" s="33"/>
      <c r="I32" s="39"/>
      <c r="J32" s="39"/>
      <c r="K32" s="39"/>
      <c r="L32" s="39"/>
      <c r="M32" s="39"/>
      <c r="N32" s="39"/>
      <c r="O32" s="39"/>
      <c r="P32" s="39"/>
      <c r="Q32" s="39"/>
      <c r="R32" s="49" t="s">
        <v>97</v>
      </c>
      <c r="S32" s="34" t="s">
        <v>24</v>
      </c>
      <c r="T32" s="35">
        <v>21.45</v>
      </c>
      <c r="U32" s="35">
        <v>21.664</v>
      </c>
      <c r="V32" s="35">
        <v>21.88</v>
      </c>
      <c r="W32" s="35">
        <v>22.099</v>
      </c>
      <c r="X32" s="35">
        <v>22.32</v>
      </c>
      <c r="Y32" s="35">
        <f>X32</f>
        <v>22.32</v>
      </c>
      <c r="Z32" s="36">
        <v>2022</v>
      </c>
      <c r="AA32" s="40"/>
    </row>
    <row r="33" spans="1:26" s="4" customFormat="1" ht="31.5">
      <c r="A33" s="33">
        <v>6</v>
      </c>
      <c r="B33" s="33">
        <v>0</v>
      </c>
      <c r="C33" s="33">
        <v>1</v>
      </c>
      <c r="D33" s="33">
        <v>0</v>
      </c>
      <c r="E33" s="33">
        <v>8</v>
      </c>
      <c r="F33" s="33">
        <v>0</v>
      </c>
      <c r="G33" s="33">
        <v>1</v>
      </c>
      <c r="H33" s="33">
        <v>0</v>
      </c>
      <c r="I33" s="33">
        <v>2</v>
      </c>
      <c r="J33" s="33">
        <v>1</v>
      </c>
      <c r="K33" s="33">
        <v>0</v>
      </c>
      <c r="L33" s="33">
        <v>1</v>
      </c>
      <c r="M33" s="33">
        <v>2</v>
      </c>
      <c r="N33" s="33">
        <v>0</v>
      </c>
      <c r="O33" s="33">
        <v>0</v>
      </c>
      <c r="P33" s="33">
        <v>1</v>
      </c>
      <c r="Q33" s="33">
        <v>0</v>
      </c>
      <c r="R33" s="49" t="s">
        <v>55</v>
      </c>
      <c r="S33" s="34" t="s">
        <v>24</v>
      </c>
      <c r="T33" s="53">
        <v>5182.947</v>
      </c>
      <c r="U33" s="53">
        <v>4980.814</v>
      </c>
      <c r="V33" s="35">
        <v>5013</v>
      </c>
      <c r="W33" s="35">
        <v>5013</v>
      </c>
      <c r="X33" s="35">
        <v>5013</v>
      </c>
      <c r="Y33" s="35">
        <f>SUM(T33:X33)</f>
        <v>25202.761</v>
      </c>
      <c r="Z33" s="36">
        <v>2022</v>
      </c>
    </row>
    <row r="34" spans="1:26" s="4" customFormat="1" ht="47.25">
      <c r="A34" s="33"/>
      <c r="B34" s="33"/>
      <c r="C34" s="33"/>
      <c r="D34" s="33"/>
      <c r="E34" s="33"/>
      <c r="F34" s="33"/>
      <c r="G34" s="33"/>
      <c r="H34" s="33"/>
      <c r="I34" s="39"/>
      <c r="J34" s="39"/>
      <c r="K34" s="39"/>
      <c r="L34" s="39"/>
      <c r="M34" s="39"/>
      <c r="N34" s="39"/>
      <c r="O34" s="39"/>
      <c r="P34" s="39"/>
      <c r="Q34" s="39"/>
      <c r="R34" s="49" t="s">
        <v>56</v>
      </c>
      <c r="S34" s="34" t="s">
        <v>29</v>
      </c>
      <c r="T34" s="36">
        <v>1343</v>
      </c>
      <c r="U34" s="36">
        <v>1350</v>
      </c>
      <c r="V34" s="36">
        <v>1360</v>
      </c>
      <c r="W34" s="36">
        <v>1370</v>
      </c>
      <c r="X34" s="36">
        <v>1380</v>
      </c>
      <c r="Y34" s="36">
        <v>1380</v>
      </c>
      <c r="Z34" s="36">
        <v>2022</v>
      </c>
    </row>
    <row r="35" spans="1:26" s="4" customFormat="1" ht="31.5">
      <c r="A35" s="33">
        <v>6</v>
      </c>
      <c r="B35" s="33">
        <v>0</v>
      </c>
      <c r="C35" s="33">
        <v>1</v>
      </c>
      <c r="D35" s="33">
        <v>0</v>
      </c>
      <c r="E35" s="33">
        <v>8</v>
      </c>
      <c r="F35" s="33">
        <v>0</v>
      </c>
      <c r="G35" s="33">
        <v>1</v>
      </c>
      <c r="H35" s="33">
        <v>0</v>
      </c>
      <c r="I35" s="33">
        <v>2</v>
      </c>
      <c r="J35" s="33">
        <v>1</v>
      </c>
      <c r="K35" s="33">
        <v>0</v>
      </c>
      <c r="L35" s="33">
        <v>1</v>
      </c>
      <c r="M35" s="33">
        <v>2</v>
      </c>
      <c r="N35" s="33">
        <v>0</v>
      </c>
      <c r="O35" s="33">
        <v>0</v>
      </c>
      <c r="P35" s="33">
        <v>2</v>
      </c>
      <c r="Q35" s="33">
        <v>0</v>
      </c>
      <c r="R35" s="49" t="s">
        <v>57</v>
      </c>
      <c r="S35" s="34" t="s">
        <v>24</v>
      </c>
      <c r="T35" s="35">
        <v>44.056</v>
      </c>
      <c r="U35" s="35">
        <v>0</v>
      </c>
      <c r="V35" s="35">
        <v>0</v>
      </c>
      <c r="W35" s="35">
        <v>0</v>
      </c>
      <c r="X35" s="35">
        <v>0</v>
      </c>
      <c r="Y35" s="35">
        <f t="shared" si="0"/>
        <v>44.056</v>
      </c>
      <c r="Z35" s="36">
        <v>2022</v>
      </c>
    </row>
    <row r="36" spans="1:26" s="4" customFormat="1" ht="60" customHeight="1">
      <c r="A36" s="33"/>
      <c r="B36" s="33"/>
      <c r="C36" s="33"/>
      <c r="D36" s="33"/>
      <c r="E36" s="33"/>
      <c r="F36" s="33"/>
      <c r="G36" s="33"/>
      <c r="H36" s="33"/>
      <c r="I36" s="39"/>
      <c r="J36" s="39"/>
      <c r="K36" s="39"/>
      <c r="L36" s="39"/>
      <c r="M36" s="39"/>
      <c r="N36" s="39"/>
      <c r="O36" s="39"/>
      <c r="P36" s="39"/>
      <c r="Q36" s="39"/>
      <c r="R36" s="49" t="s">
        <v>58</v>
      </c>
      <c r="S36" s="34" t="s">
        <v>29</v>
      </c>
      <c r="T36" s="36">
        <v>208</v>
      </c>
      <c r="U36" s="36">
        <v>210</v>
      </c>
      <c r="V36" s="36">
        <v>212</v>
      </c>
      <c r="W36" s="36">
        <v>214</v>
      </c>
      <c r="X36" s="36">
        <v>216</v>
      </c>
      <c r="Y36" s="36">
        <f t="shared" si="0"/>
        <v>1060</v>
      </c>
      <c r="Z36" s="36">
        <v>2022</v>
      </c>
    </row>
    <row r="37" spans="1:26" s="4" customFormat="1" ht="36.75" customHeight="1">
      <c r="A37" s="33">
        <v>6</v>
      </c>
      <c r="B37" s="33">
        <v>0</v>
      </c>
      <c r="C37" s="33">
        <v>1</v>
      </c>
      <c r="D37" s="33">
        <v>0</v>
      </c>
      <c r="E37" s="33">
        <v>8</v>
      </c>
      <c r="F37" s="33">
        <v>0</v>
      </c>
      <c r="G37" s="33">
        <v>1</v>
      </c>
      <c r="H37" s="33">
        <v>0</v>
      </c>
      <c r="I37" s="33">
        <v>2</v>
      </c>
      <c r="J37" s="33">
        <v>1</v>
      </c>
      <c r="K37" s="33">
        <v>0</v>
      </c>
      <c r="L37" s="33">
        <v>1</v>
      </c>
      <c r="M37" s="33">
        <v>2</v>
      </c>
      <c r="N37" s="33">
        <v>0</v>
      </c>
      <c r="O37" s="33">
        <v>0</v>
      </c>
      <c r="P37" s="33">
        <v>3</v>
      </c>
      <c r="Q37" s="33">
        <v>0</v>
      </c>
      <c r="R37" s="49" t="s">
        <v>59</v>
      </c>
      <c r="S37" s="34" t="s">
        <v>24</v>
      </c>
      <c r="T37" s="54">
        <v>2157.374</v>
      </c>
      <c r="U37" s="54">
        <v>1886.4</v>
      </c>
      <c r="V37" s="42">
        <v>0</v>
      </c>
      <c r="W37" s="42">
        <v>0</v>
      </c>
      <c r="X37" s="42">
        <v>0</v>
      </c>
      <c r="Y37" s="35">
        <f t="shared" si="0"/>
        <v>4043.774</v>
      </c>
      <c r="Z37" s="36">
        <v>2022</v>
      </c>
    </row>
    <row r="38" spans="1:26" s="4" customFormat="1" ht="32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59" t="s">
        <v>60</v>
      </c>
      <c r="S38" s="34" t="s">
        <v>29</v>
      </c>
      <c r="T38" s="43">
        <v>1</v>
      </c>
      <c r="U38" s="43">
        <v>1</v>
      </c>
      <c r="V38" s="43">
        <v>0</v>
      </c>
      <c r="W38" s="43">
        <v>0</v>
      </c>
      <c r="X38" s="43">
        <v>0</v>
      </c>
      <c r="Y38" s="36">
        <f t="shared" si="0"/>
        <v>2</v>
      </c>
      <c r="Z38" s="36">
        <v>2022</v>
      </c>
    </row>
    <row r="39" spans="1:26" s="4" customFormat="1" ht="32.25">
      <c r="A39" s="33">
        <v>6</v>
      </c>
      <c r="B39" s="33">
        <v>0</v>
      </c>
      <c r="C39" s="33">
        <v>1</v>
      </c>
      <c r="D39" s="33">
        <v>0</v>
      </c>
      <c r="E39" s="33">
        <v>8</v>
      </c>
      <c r="F39" s="33">
        <v>0</v>
      </c>
      <c r="G39" s="33">
        <v>1</v>
      </c>
      <c r="H39" s="33">
        <v>0</v>
      </c>
      <c r="I39" s="33">
        <v>2</v>
      </c>
      <c r="J39" s="33">
        <v>1</v>
      </c>
      <c r="K39" s="33">
        <v>0</v>
      </c>
      <c r="L39" s="33">
        <v>1</v>
      </c>
      <c r="M39" s="33">
        <v>2</v>
      </c>
      <c r="N39" s="33">
        <v>0</v>
      </c>
      <c r="O39" s="33">
        <v>0</v>
      </c>
      <c r="P39" s="33">
        <v>4</v>
      </c>
      <c r="Q39" s="33">
        <v>0</v>
      </c>
      <c r="R39" s="59" t="s">
        <v>112</v>
      </c>
      <c r="S39" s="34" t="s">
        <v>36</v>
      </c>
      <c r="T39" s="55">
        <v>45</v>
      </c>
      <c r="U39" s="55">
        <v>0</v>
      </c>
      <c r="V39" s="44">
        <v>0</v>
      </c>
      <c r="W39" s="44">
        <v>0</v>
      </c>
      <c r="X39" s="44">
        <v>0</v>
      </c>
      <c r="Y39" s="35">
        <f t="shared" si="0"/>
        <v>45</v>
      </c>
      <c r="Z39" s="36">
        <v>2022</v>
      </c>
    </row>
    <row r="40" spans="1:26" s="4" customFormat="1" ht="32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9" t="s">
        <v>61</v>
      </c>
      <c r="S40" s="34" t="s">
        <v>29</v>
      </c>
      <c r="T40" s="43">
        <v>1</v>
      </c>
      <c r="U40" s="43">
        <v>0</v>
      </c>
      <c r="V40" s="43">
        <v>0</v>
      </c>
      <c r="W40" s="43">
        <v>0</v>
      </c>
      <c r="X40" s="43">
        <v>0</v>
      </c>
      <c r="Y40" s="36">
        <v>1</v>
      </c>
      <c r="Z40" s="36">
        <v>2022</v>
      </c>
    </row>
    <row r="41" spans="1:26" s="4" customFormat="1" ht="32.25">
      <c r="A41" s="33">
        <v>6</v>
      </c>
      <c r="B41" s="33">
        <v>0</v>
      </c>
      <c r="C41" s="33">
        <v>1</v>
      </c>
      <c r="D41" s="33">
        <v>0</v>
      </c>
      <c r="E41" s="33">
        <v>8</v>
      </c>
      <c r="F41" s="33">
        <v>0</v>
      </c>
      <c r="G41" s="33">
        <v>1</v>
      </c>
      <c r="H41" s="33">
        <v>0</v>
      </c>
      <c r="I41" s="33">
        <v>2</v>
      </c>
      <c r="J41" s="33">
        <v>1</v>
      </c>
      <c r="K41" s="33">
        <v>0</v>
      </c>
      <c r="L41" s="33">
        <v>1</v>
      </c>
      <c r="M41" s="33" t="s">
        <v>38</v>
      </c>
      <c r="N41" s="33">
        <v>5</v>
      </c>
      <c r="O41" s="33">
        <v>1</v>
      </c>
      <c r="P41" s="33">
        <v>9</v>
      </c>
      <c r="Q41" s="33">
        <v>1</v>
      </c>
      <c r="R41" s="60" t="s">
        <v>129</v>
      </c>
      <c r="S41" s="34" t="s">
        <v>24</v>
      </c>
      <c r="T41" s="55">
        <v>67.2</v>
      </c>
      <c r="U41" s="44">
        <v>50</v>
      </c>
      <c r="V41" s="44">
        <v>0</v>
      </c>
      <c r="W41" s="44">
        <v>0</v>
      </c>
      <c r="X41" s="44">
        <v>0</v>
      </c>
      <c r="Y41" s="35">
        <f>SUM(T41:X41)</f>
        <v>117.2</v>
      </c>
      <c r="Z41" s="36">
        <v>2022</v>
      </c>
    </row>
    <row r="42" spans="1:26" s="4" customFormat="1" ht="32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9" t="s">
        <v>98</v>
      </c>
      <c r="S42" s="34" t="s">
        <v>27</v>
      </c>
      <c r="T42" s="43">
        <v>100</v>
      </c>
      <c r="U42" s="43">
        <v>100</v>
      </c>
      <c r="V42" s="43">
        <v>0</v>
      </c>
      <c r="W42" s="43">
        <v>0</v>
      </c>
      <c r="X42" s="43">
        <v>0</v>
      </c>
      <c r="Y42" s="36">
        <v>100</v>
      </c>
      <c r="Z42" s="36">
        <v>2022</v>
      </c>
    </row>
    <row r="43" spans="1:26" s="4" customFormat="1" ht="35.2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1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59" t="s">
        <v>113</v>
      </c>
      <c r="S43" s="34" t="s">
        <v>36</v>
      </c>
      <c r="T43" s="55">
        <v>5205.343</v>
      </c>
      <c r="U43" s="83">
        <v>3348.619</v>
      </c>
      <c r="V43" s="43">
        <v>0</v>
      </c>
      <c r="W43" s="43">
        <v>0</v>
      </c>
      <c r="X43" s="43">
        <v>0</v>
      </c>
      <c r="Y43" s="35">
        <f>SUM(T43:X43)</f>
        <v>8553.962</v>
      </c>
      <c r="Z43" s="36">
        <v>2022</v>
      </c>
    </row>
    <row r="44" spans="1:26" s="4" customFormat="1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77" t="s">
        <v>62</v>
      </c>
      <c r="S44" s="34" t="s">
        <v>37</v>
      </c>
      <c r="T44" s="62">
        <v>55.3</v>
      </c>
      <c r="U44" s="62">
        <v>55.3</v>
      </c>
      <c r="V44" s="62">
        <v>55.3</v>
      </c>
      <c r="W44" s="62">
        <v>55.3</v>
      </c>
      <c r="X44" s="62">
        <v>55.3</v>
      </c>
      <c r="Y44" s="62">
        <v>55.3</v>
      </c>
      <c r="Z44" s="36">
        <v>2022</v>
      </c>
    </row>
    <row r="45" spans="1:26" s="4" customFormat="1" ht="32.25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1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77" t="s">
        <v>63</v>
      </c>
      <c r="S45" s="34" t="s">
        <v>36</v>
      </c>
      <c r="T45" s="55">
        <v>52.053</v>
      </c>
      <c r="U45" s="44">
        <v>33.486</v>
      </c>
      <c r="V45" s="44">
        <v>0</v>
      </c>
      <c r="W45" s="44">
        <v>0</v>
      </c>
      <c r="X45" s="44">
        <v>0</v>
      </c>
      <c r="Y45" s="35">
        <f>T45</f>
        <v>52.053</v>
      </c>
      <c r="Z45" s="36">
        <v>2022</v>
      </c>
    </row>
    <row r="46" spans="1:26" s="4" customFormat="1" ht="48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77" t="s">
        <v>99</v>
      </c>
      <c r="S46" s="34" t="s">
        <v>27</v>
      </c>
      <c r="T46" s="62">
        <v>166</v>
      </c>
      <c r="U46" s="62">
        <v>166</v>
      </c>
      <c r="V46" s="62">
        <v>166</v>
      </c>
      <c r="W46" s="62">
        <v>166</v>
      </c>
      <c r="X46" s="62">
        <v>166</v>
      </c>
      <c r="Y46" s="62">
        <v>166</v>
      </c>
      <c r="Z46" s="36">
        <v>2022</v>
      </c>
    </row>
    <row r="47" spans="1:26" s="4" customFormat="1" ht="38.25" customHeight="1">
      <c r="A47" s="33">
        <v>6</v>
      </c>
      <c r="B47" s="33">
        <v>0</v>
      </c>
      <c r="C47" s="33">
        <v>1</v>
      </c>
      <c r="D47" s="33">
        <v>0</v>
      </c>
      <c r="E47" s="33">
        <v>8</v>
      </c>
      <c r="F47" s="33">
        <v>0</v>
      </c>
      <c r="G47" s="33">
        <v>1</v>
      </c>
      <c r="H47" s="33">
        <v>0</v>
      </c>
      <c r="I47" s="33">
        <v>2</v>
      </c>
      <c r="J47" s="33">
        <v>1</v>
      </c>
      <c r="K47" s="33">
        <v>0</v>
      </c>
      <c r="L47" s="33">
        <v>1</v>
      </c>
      <c r="M47" s="33">
        <v>1</v>
      </c>
      <c r="N47" s="33">
        <v>0</v>
      </c>
      <c r="O47" s="33">
        <v>9</v>
      </c>
      <c r="P47" s="33">
        <v>2</v>
      </c>
      <c r="Q47" s="33">
        <v>0</v>
      </c>
      <c r="R47" s="77" t="s">
        <v>108</v>
      </c>
      <c r="S47" s="34" t="s">
        <v>36</v>
      </c>
      <c r="T47" s="55">
        <v>0</v>
      </c>
      <c r="U47" s="55">
        <v>50</v>
      </c>
      <c r="V47" s="55">
        <v>0</v>
      </c>
      <c r="W47" s="55">
        <v>0</v>
      </c>
      <c r="X47" s="55">
        <v>0</v>
      </c>
      <c r="Y47" s="55">
        <v>50</v>
      </c>
      <c r="Z47" s="36">
        <v>2022</v>
      </c>
    </row>
    <row r="48" spans="1:26" s="4" customFormat="1" ht="32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77" t="s">
        <v>109</v>
      </c>
      <c r="S48" s="34" t="s">
        <v>29</v>
      </c>
      <c r="T48" s="62">
        <v>0</v>
      </c>
      <c r="U48" s="62">
        <v>1</v>
      </c>
      <c r="V48" s="62">
        <v>0</v>
      </c>
      <c r="W48" s="62">
        <v>0</v>
      </c>
      <c r="X48" s="62">
        <v>0</v>
      </c>
      <c r="Y48" s="62">
        <v>1</v>
      </c>
      <c r="Z48" s="36"/>
    </row>
    <row r="49" spans="1:26" s="4" customFormat="1" ht="18.75">
      <c r="A49" s="33">
        <v>6</v>
      </c>
      <c r="B49" s="33">
        <v>0</v>
      </c>
      <c r="C49" s="33">
        <v>1</v>
      </c>
      <c r="D49" s="33">
        <v>0</v>
      </c>
      <c r="E49" s="33">
        <v>8</v>
      </c>
      <c r="F49" s="33">
        <v>0</v>
      </c>
      <c r="G49" s="33">
        <v>1</v>
      </c>
      <c r="H49" s="33">
        <v>0</v>
      </c>
      <c r="I49" s="33">
        <v>2</v>
      </c>
      <c r="J49" s="33">
        <v>1</v>
      </c>
      <c r="K49" s="33">
        <v>0</v>
      </c>
      <c r="L49" s="33">
        <v>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49" t="s">
        <v>64</v>
      </c>
      <c r="S49" s="34" t="s">
        <v>24</v>
      </c>
      <c r="T49" s="54">
        <v>30222.247</v>
      </c>
      <c r="U49" s="54">
        <f>U53+U56+U56+U58+U60+U62+U64+U66+U68</f>
        <v>22796.781</v>
      </c>
      <c r="V49" s="54">
        <v>11248</v>
      </c>
      <c r="W49" s="54">
        <v>11248</v>
      </c>
      <c r="X49" s="54">
        <v>11248</v>
      </c>
      <c r="Y49" s="54">
        <f>Y53+Y56+Y58+Y60+Y62+Y64+Y66</f>
        <v>31754.547</v>
      </c>
      <c r="Z49" s="36">
        <v>2022</v>
      </c>
    </row>
    <row r="50" spans="1:74" ht="18.75">
      <c r="A50" s="33"/>
      <c r="B50" s="33"/>
      <c r="C50" s="33"/>
      <c r="D50" s="33"/>
      <c r="E50" s="33"/>
      <c r="F50" s="33"/>
      <c r="G50" s="33"/>
      <c r="H50" s="33"/>
      <c r="I50" s="39"/>
      <c r="J50" s="39"/>
      <c r="K50" s="39"/>
      <c r="L50" s="39"/>
      <c r="M50" s="39"/>
      <c r="N50" s="39"/>
      <c r="O50" s="39"/>
      <c r="P50" s="39"/>
      <c r="Q50" s="39"/>
      <c r="R50" s="49" t="s">
        <v>65</v>
      </c>
      <c r="S50" s="34" t="s">
        <v>32</v>
      </c>
      <c r="T50" s="35">
        <v>91.453</v>
      </c>
      <c r="U50" s="35">
        <v>91.5</v>
      </c>
      <c r="V50" s="35">
        <v>91.55</v>
      </c>
      <c r="W50" s="35">
        <v>91.6</v>
      </c>
      <c r="X50" s="35">
        <v>91.65</v>
      </c>
      <c r="Y50" s="35">
        <f>X50</f>
        <v>91.65</v>
      </c>
      <c r="Z50" s="36">
        <v>2022</v>
      </c>
      <c r="AA50" s="3"/>
      <c r="BT50" s="1"/>
      <c r="BU50" s="1"/>
      <c r="BV50" s="1"/>
    </row>
    <row r="51" spans="1:74" ht="31.5">
      <c r="A51" s="33"/>
      <c r="B51" s="33"/>
      <c r="C51" s="33"/>
      <c r="D51" s="33"/>
      <c r="E51" s="33"/>
      <c r="F51" s="33"/>
      <c r="G51" s="33"/>
      <c r="H51" s="33"/>
      <c r="I51" s="39"/>
      <c r="J51" s="39"/>
      <c r="K51" s="39"/>
      <c r="L51" s="39"/>
      <c r="M51" s="39"/>
      <c r="N51" s="39"/>
      <c r="O51" s="39"/>
      <c r="P51" s="39"/>
      <c r="Q51" s="39"/>
      <c r="R51" s="49" t="s">
        <v>66</v>
      </c>
      <c r="S51" s="34" t="s">
        <v>47</v>
      </c>
      <c r="T51" s="45">
        <v>4785</v>
      </c>
      <c r="U51" s="45">
        <v>4800</v>
      </c>
      <c r="V51" s="45">
        <v>4850</v>
      </c>
      <c r="W51" s="45">
        <v>4900</v>
      </c>
      <c r="X51" s="45">
        <v>4950</v>
      </c>
      <c r="Y51" s="58">
        <f>X51</f>
        <v>4950</v>
      </c>
      <c r="Z51" s="36">
        <v>2022</v>
      </c>
      <c r="AA51" s="3"/>
      <c r="BT51" s="1"/>
      <c r="BU51" s="1"/>
      <c r="BV51" s="1"/>
    </row>
    <row r="52" spans="1:74" ht="31.5">
      <c r="A52" s="33"/>
      <c r="B52" s="33"/>
      <c r="C52" s="33"/>
      <c r="D52" s="33"/>
      <c r="E52" s="33"/>
      <c r="F52" s="33"/>
      <c r="G52" s="33"/>
      <c r="H52" s="33"/>
      <c r="I52" s="39"/>
      <c r="J52" s="39"/>
      <c r="K52" s="39"/>
      <c r="L52" s="39"/>
      <c r="M52" s="39"/>
      <c r="N52" s="39"/>
      <c r="O52" s="39"/>
      <c r="P52" s="39"/>
      <c r="Q52" s="39"/>
      <c r="R52" s="49" t="s">
        <v>102</v>
      </c>
      <c r="S52" s="46" t="s">
        <v>24</v>
      </c>
      <c r="T52" s="61">
        <v>24.853</v>
      </c>
      <c r="U52" s="61">
        <v>25.101</v>
      </c>
      <c r="V52" s="61">
        <v>25.352</v>
      </c>
      <c r="W52" s="61">
        <v>25.606</v>
      </c>
      <c r="X52" s="61">
        <v>25.862</v>
      </c>
      <c r="Y52" s="61">
        <v>25.862</v>
      </c>
      <c r="Z52" s="47">
        <v>2022</v>
      </c>
      <c r="AA52" s="3"/>
      <c r="BT52" s="1"/>
      <c r="BU52" s="1"/>
      <c r="BV52" s="1"/>
    </row>
    <row r="53" spans="1:74" ht="31.5">
      <c r="A53" s="33">
        <v>6</v>
      </c>
      <c r="B53" s="33">
        <v>0</v>
      </c>
      <c r="C53" s="33">
        <v>1</v>
      </c>
      <c r="D53" s="33">
        <v>0</v>
      </c>
      <c r="E53" s="33">
        <v>8</v>
      </c>
      <c r="F53" s="33">
        <v>0</v>
      </c>
      <c r="G53" s="33">
        <v>1</v>
      </c>
      <c r="H53" s="33">
        <v>0</v>
      </c>
      <c r="I53" s="33">
        <v>2</v>
      </c>
      <c r="J53" s="33">
        <v>1</v>
      </c>
      <c r="K53" s="33">
        <v>0</v>
      </c>
      <c r="L53" s="33">
        <v>2</v>
      </c>
      <c r="M53" s="33">
        <v>2</v>
      </c>
      <c r="N53" s="33">
        <v>0</v>
      </c>
      <c r="O53" s="33">
        <v>0</v>
      </c>
      <c r="P53" s="33">
        <v>1</v>
      </c>
      <c r="Q53" s="33">
        <v>0</v>
      </c>
      <c r="R53" s="49" t="s">
        <v>107</v>
      </c>
      <c r="S53" s="34" t="s">
        <v>24</v>
      </c>
      <c r="T53" s="56">
        <v>9715.7</v>
      </c>
      <c r="U53" s="48">
        <v>11235.035</v>
      </c>
      <c r="V53" s="48">
        <v>11248</v>
      </c>
      <c r="W53" s="48">
        <v>11248</v>
      </c>
      <c r="X53" s="48">
        <v>11248</v>
      </c>
      <c r="Y53" s="48">
        <v>11248</v>
      </c>
      <c r="Z53" s="36">
        <v>2022</v>
      </c>
      <c r="AA53" s="3"/>
      <c r="BT53" s="1"/>
      <c r="BU53" s="1"/>
      <c r="BV53" s="1"/>
    </row>
    <row r="54" spans="1:74" ht="31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9" t="s">
        <v>100</v>
      </c>
      <c r="S54" s="34" t="s">
        <v>29</v>
      </c>
      <c r="T54" s="36">
        <v>118</v>
      </c>
      <c r="U54" s="36">
        <v>120</v>
      </c>
      <c r="V54" s="36">
        <v>123</v>
      </c>
      <c r="W54" s="36">
        <v>125</v>
      </c>
      <c r="X54" s="36">
        <v>127</v>
      </c>
      <c r="Y54" s="36">
        <v>127</v>
      </c>
      <c r="Z54" s="36">
        <v>2022</v>
      </c>
      <c r="AA54" s="3"/>
      <c r="BT54" s="1"/>
      <c r="BU54" s="1"/>
      <c r="BV54" s="1"/>
    </row>
    <row r="55" spans="1:74" ht="38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49" t="s">
        <v>101</v>
      </c>
      <c r="S55" s="34" t="s">
        <v>29</v>
      </c>
      <c r="T55" s="36">
        <v>25</v>
      </c>
      <c r="U55" s="36">
        <v>27</v>
      </c>
      <c r="V55" s="36">
        <v>30</v>
      </c>
      <c r="W55" s="36">
        <v>33</v>
      </c>
      <c r="X55" s="36">
        <v>35</v>
      </c>
      <c r="Y55" s="36">
        <v>35</v>
      </c>
      <c r="Z55" s="36">
        <v>2022</v>
      </c>
      <c r="AA55" s="3"/>
      <c r="BT55" s="1"/>
      <c r="BU55" s="1"/>
      <c r="BV55" s="1"/>
    </row>
    <row r="56" spans="1:74" ht="38.25" customHeight="1">
      <c r="A56" s="33">
        <v>6</v>
      </c>
      <c r="B56" s="33">
        <v>0</v>
      </c>
      <c r="C56" s="33">
        <v>1</v>
      </c>
      <c r="D56" s="33">
        <v>0</v>
      </c>
      <c r="E56" s="33">
        <v>8</v>
      </c>
      <c r="F56" s="33">
        <v>0</v>
      </c>
      <c r="G56" s="33">
        <v>1</v>
      </c>
      <c r="H56" s="33">
        <v>0</v>
      </c>
      <c r="I56" s="33">
        <v>2</v>
      </c>
      <c r="J56" s="33">
        <v>1</v>
      </c>
      <c r="K56" s="33">
        <v>0</v>
      </c>
      <c r="L56" s="33">
        <v>2</v>
      </c>
      <c r="M56" s="33">
        <v>2</v>
      </c>
      <c r="N56" s="33">
        <v>0</v>
      </c>
      <c r="O56" s="33">
        <v>0</v>
      </c>
      <c r="P56" s="33">
        <v>2</v>
      </c>
      <c r="Q56" s="33">
        <v>0</v>
      </c>
      <c r="R56" s="49" t="s">
        <v>67</v>
      </c>
      <c r="S56" s="34" t="s">
        <v>30</v>
      </c>
      <c r="T56" s="53">
        <v>1822.39</v>
      </c>
      <c r="U56" s="35">
        <v>0</v>
      </c>
      <c r="V56" s="35">
        <v>0</v>
      </c>
      <c r="W56" s="35">
        <v>0</v>
      </c>
      <c r="X56" s="35">
        <v>0</v>
      </c>
      <c r="Y56" s="35">
        <f>SUM(T56:X56)</f>
        <v>1822.39</v>
      </c>
      <c r="Z56" s="36">
        <v>2022</v>
      </c>
      <c r="AA56" s="3"/>
      <c r="BT56" s="1"/>
      <c r="BU56" s="1"/>
      <c r="BV56" s="1"/>
    </row>
    <row r="57" spans="1:74" ht="38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49" t="s">
        <v>68</v>
      </c>
      <c r="S57" s="34" t="s">
        <v>29</v>
      </c>
      <c r="T57" s="36">
        <v>1</v>
      </c>
      <c r="U57" s="36">
        <v>0</v>
      </c>
      <c r="V57" s="36">
        <v>0</v>
      </c>
      <c r="W57" s="36">
        <v>0</v>
      </c>
      <c r="X57" s="36">
        <v>0</v>
      </c>
      <c r="Y57" s="36">
        <v>1</v>
      </c>
      <c r="Z57" s="36">
        <v>2022</v>
      </c>
      <c r="AA57" s="3"/>
      <c r="BT57" s="1"/>
      <c r="BU57" s="1"/>
      <c r="BV57" s="1"/>
    </row>
    <row r="58" spans="1:74" ht="38.25" customHeight="1">
      <c r="A58" s="33">
        <v>6</v>
      </c>
      <c r="B58" s="33">
        <v>0</v>
      </c>
      <c r="C58" s="33">
        <v>1</v>
      </c>
      <c r="D58" s="33">
        <v>0</v>
      </c>
      <c r="E58" s="33">
        <v>8</v>
      </c>
      <c r="F58" s="33">
        <v>0</v>
      </c>
      <c r="G58" s="33">
        <v>1</v>
      </c>
      <c r="H58" s="33">
        <v>0</v>
      </c>
      <c r="I58" s="33">
        <v>2</v>
      </c>
      <c r="J58" s="33">
        <v>1</v>
      </c>
      <c r="K58" s="33">
        <v>0</v>
      </c>
      <c r="L58" s="33">
        <v>2</v>
      </c>
      <c r="M58" s="33" t="s">
        <v>31</v>
      </c>
      <c r="N58" s="33">
        <v>0</v>
      </c>
      <c r="O58" s="33">
        <v>6</v>
      </c>
      <c r="P58" s="33">
        <v>5</v>
      </c>
      <c r="Q58" s="33">
        <v>0</v>
      </c>
      <c r="R58" s="49" t="s">
        <v>114</v>
      </c>
      <c r="S58" s="34" t="s">
        <v>30</v>
      </c>
      <c r="T58" s="53">
        <v>186.6</v>
      </c>
      <c r="U58" s="35">
        <v>0</v>
      </c>
      <c r="V58" s="35">
        <v>0</v>
      </c>
      <c r="W58" s="35">
        <v>0</v>
      </c>
      <c r="X58" s="35">
        <v>0</v>
      </c>
      <c r="Y58" s="35">
        <v>186.6</v>
      </c>
      <c r="Z58" s="36">
        <v>2022</v>
      </c>
      <c r="AA58" s="3"/>
      <c r="BT58" s="1"/>
      <c r="BU58" s="1"/>
      <c r="BV58" s="1"/>
    </row>
    <row r="59" spans="1:74" ht="51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49" t="s">
        <v>45</v>
      </c>
      <c r="S59" s="34" t="s">
        <v>29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1</v>
      </c>
      <c r="Z59" s="36">
        <v>2022</v>
      </c>
      <c r="AA59" s="3"/>
      <c r="BT59" s="1"/>
      <c r="BU59" s="1"/>
      <c r="BV59" s="1"/>
    </row>
    <row r="60" spans="1:26" s="2" customFormat="1" ht="43.5" customHeight="1">
      <c r="A60" s="33">
        <v>6</v>
      </c>
      <c r="B60" s="33">
        <v>0</v>
      </c>
      <c r="C60" s="33">
        <v>1</v>
      </c>
      <c r="D60" s="33">
        <v>0</v>
      </c>
      <c r="E60" s="33">
        <v>8</v>
      </c>
      <c r="F60" s="33">
        <v>0</v>
      </c>
      <c r="G60" s="33">
        <v>1</v>
      </c>
      <c r="H60" s="33">
        <v>0</v>
      </c>
      <c r="I60" s="33">
        <v>2</v>
      </c>
      <c r="J60" s="33">
        <v>1</v>
      </c>
      <c r="K60" s="33">
        <v>0</v>
      </c>
      <c r="L60" s="33">
        <v>2</v>
      </c>
      <c r="M60" s="33">
        <v>1</v>
      </c>
      <c r="N60" s="33">
        <v>0</v>
      </c>
      <c r="O60" s="33">
        <v>6</v>
      </c>
      <c r="P60" s="33">
        <v>8</v>
      </c>
      <c r="Q60" s="33">
        <v>0</v>
      </c>
      <c r="R60" s="77" t="s">
        <v>69</v>
      </c>
      <c r="S60" s="34" t="s">
        <v>24</v>
      </c>
      <c r="T60" s="53">
        <v>18200.057</v>
      </c>
      <c r="U60" s="35">
        <v>11426.481</v>
      </c>
      <c r="V60" s="35">
        <v>0</v>
      </c>
      <c r="W60" s="35">
        <v>0</v>
      </c>
      <c r="X60" s="35">
        <v>0</v>
      </c>
      <c r="Y60" s="35">
        <f>T60</f>
        <v>18200.057</v>
      </c>
      <c r="Z60" s="36">
        <v>2022</v>
      </c>
    </row>
    <row r="61" spans="1:26" s="2" customFormat="1" ht="38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77" t="s">
        <v>70</v>
      </c>
      <c r="S61" s="34" t="s">
        <v>29</v>
      </c>
      <c r="T61" s="63">
        <v>188.7</v>
      </c>
      <c r="U61" s="63">
        <v>188.7</v>
      </c>
      <c r="V61" s="63">
        <v>188.7</v>
      </c>
      <c r="W61" s="63">
        <v>188.7</v>
      </c>
      <c r="X61" s="63">
        <v>188.7</v>
      </c>
      <c r="Y61" s="63">
        <v>188.7</v>
      </c>
      <c r="Z61" s="36">
        <v>2022</v>
      </c>
    </row>
    <row r="62" spans="1:26" s="2" customFormat="1" ht="49.5" customHeight="1">
      <c r="A62" s="33">
        <v>6</v>
      </c>
      <c r="B62" s="33">
        <v>0</v>
      </c>
      <c r="C62" s="33">
        <v>1</v>
      </c>
      <c r="D62" s="33">
        <v>0</v>
      </c>
      <c r="E62" s="33">
        <v>8</v>
      </c>
      <c r="F62" s="33">
        <v>0</v>
      </c>
      <c r="G62" s="33">
        <v>1</v>
      </c>
      <c r="H62" s="33">
        <v>0</v>
      </c>
      <c r="I62" s="33">
        <v>2</v>
      </c>
      <c r="J62" s="33">
        <v>1</v>
      </c>
      <c r="K62" s="33">
        <v>0</v>
      </c>
      <c r="L62" s="33">
        <v>2</v>
      </c>
      <c r="M62" s="33" t="s">
        <v>31</v>
      </c>
      <c r="N62" s="33">
        <v>0</v>
      </c>
      <c r="O62" s="33">
        <v>6</v>
      </c>
      <c r="P62" s="33">
        <v>8</v>
      </c>
      <c r="Q62" s="33">
        <v>0</v>
      </c>
      <c r="R62" s="77" t="s">
        <v>71</v>
      </c>
      <c r="S62" s="34" t="s">
        <v>24</v>
      </c>
      <c r="T62" s="53">
        <v>182</v>
      </c>
      <c r="U62" s="84">
        <v>114.265</v>
      </c>
      <c r="V62" s="35">
        <v>0</v>
      </c>
      <c r="W62" s="35">
        <v>0</v>
      </c>
      <c r="X62" s="35">
        <v>0</v>
      </c>
      <c r="Y62" s="35">
        <f>T62</f>
        <v>182</v>
      </c>
      <c r="Z62" s="36">
        <v>2022</v>
      </c>
    </row>
    <row r="63" spans="1:26" s="2" customFormat="1" ht="51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7" t="s">
        <v>103</v>
      </c>
      <c r="S63" s="34" t="s">
        <v>27</v>
      </c>
      <c r="T63" s="36">
        <v>114</v>
      </c>
      <c r="U63" s="36">
        <v>115</v>
      </c>
      <c r="V63" s="36">
        <v>116</v>
      </c>
      <c r="W63" s="36">
        <v>117</v>
      </c>
      <c r="X63" s="36">
        <v>118</v>
      </c>
      <c r="Y63" s="36">
        <v>118</v>
      </c>
      <c r="Z63" s="36">
        <v>2022</v>
      </c>
    </row>
    <row r="64" spans="1:26" s="2" customFormat="1" ht="38.25" customHeight="1">
      <c r="A64" s="33">
        <v>6</v>
      </c>
      <c r="B64" s="33">
        <v>0</v>
      </c>
      <c r="C64" s="33">
        <v>1</v>
      </c>
      <c r="D64" s="33">
        <v>0</v>
      </c>
      <c r="E64" s="33">
        <v>8</v>
      </c>
      <c r="F64" s="33">
        <v>0</v>
      </c>
      <c r="G64" s="33">
        <v>1</v>
      </c>
      <c r="H64" s="33">
        <v>0</v>
      </c>
      <c r="I64" s="33">
        <v>2</v>
      </c>
      <c r="J64" s="33">
        <v>1</v>
      </c>
      <c r="K64" s="33">
        <v>0</v>
      </c>
      <c r="L64" s="33">
        <v>2</v>
      </c>
      <c r="M64" s="33">
        <v>1</v>
      </c>
      <c r="N64" s="33">
        <v>0</v>
      </c>
      <c r="O64" s="33">
        <v>9</v>
      </c>
      <c r="P64" s="33">
        <v>2</v>
      </c>
      <c r="Q64" s="33">
        <v>0</v>
      </c>
      <c r="R64" s="77" t="s">
        <v>72</v>
      </c>
      <c r="S64" s="34" t="s">
        <v>28</v>
      </c>
      <c r="T64" s="53">
        <v>50</v>
      </c>
      <c r="U64" s="35">
        <v>0</v>
      </c>
      <c r="V64" s="35">
        <v>0</v>
      </c>
      <c r="W64" s="35">
        <v>0</v>
      </c>
      <c r="X64" s="35">
        <v>0</v>
      </c>
      <c r="Y64" s="35">
        <v>50</v>
      </c>
      <c r="Z64" s="36">
        <v>2022</v>
      </c>
    </row>
    <row r="65" spans="1:26" s="2" customFormat="1" ht="38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77" t="s">
        <v>73</v>
      </c>
      <c r="S65" s="34" t="s">
        <v>29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1</v>
      </c>
      <c r="Z65" s="36">
        <v>2022</v>
      </c>
    </row>
    <row r="66" spans="1:26" s="2" customFormat="1" ht="69" customHeight="1">
      <c r="A66" s="33">
        <v>6</v>
      </c>
      <c r="B66" s="33">
        <v>9</v>
      </c>
      <c r="C66" s="33">
        <v>2</v>
      </c>
      <c r="D66" s="33">
        <v>0</v>
      </c>
      <c r="E66" s="33">
        <v>8</v>
      </c>
      <c r="F66" s="33">
        <v>0</v>
      </c>
      <c r="G66" s="33">
        <v>1</v>
      </c>
      <c r="H66" s="33">
        <v>0</v>
      </c>
      <c r="I66" s="33">
        <v>2</v>
      </c>
      <c r="J66" s="33">
        <v>1</v>
      </c>
      <c r="K66" s="33">
        <v>0</v>
      </c>
      <c r="L66" s="33">
        <v>2</v>
      </c>
      <c r="M66" s="33">
        <v>1</v>
      </c>
      <c r="N66" s="33">
        <v>0</v>
      </c>
      <c r="O66" s="33">
        <v>2</v>
      </c>
      <c r="P66" s="33">
        <v>0</v>
      </c>
      <c r="Q66" s="33">
        <v>0</v>
      </c>
      <c r="R66" s="77" t="s">
        <v>115</v>
      </c>
      <c r="S66" s="34" t="s">
        <v>24</v>
      </c>
      <c r="T66" s="35">
        <v>65.5</v>
      </c>
      <c r="U66" s="35">
        <v>0</v>
      </c>
      <c r="V66" s="35">
        <v>0</v>
      </c>
      <c r="W66" s="35">
        <v>0</v>
      </c>
      <c r="X66" s="35">
        <v>0</v>
      </c>
      <c r="Y66" s="35">
        <v>65.5</v>
      </c>
      <c r="Z66" s="36">
        <v>2022</v>
      </c>
    </row>
    <row r="67" spans="1:26" s="2" customFormat="1" ht="3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77" t="s">
        <v>116</v>
      </c>
      <c r="S67" s="34" t="s">
        <v>27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2022</v>
      </c>
    </row>
    <row r="68" spans="1:26" s="2" customFormat="1" ht="69" customHeight="1">
      <c r="A68" s="33">
        <v>6</v>
      </c>
      <c r="B68" s="33">
        <v>0</v>
      </c>
      <c r="C68" s="33">
        <v>1</v>
      </c>
      <c r="D68" s="33">
        <v>0</v>
      </c>
      <c r="E68" s="33">
        <v>2</v>
      </c>
      <c r="F68" s="33">
        <v>0</v>
      </c>
      <c r="G68" s="33">
        <v>1</v>
      </c>
      <c r="H68" s="33">
        <v>0</v>
      </c>
      <c r="I68" s="33">
        <v>2</v>
      </c>
      <c r="J68" s="33">
        <v>1</v>
      </c>
      <c r="K68" s="33">
        <v>0</v>
      </c>
      <c r="L68" s="33">
        <v>2</v>
      </c>
      <c r="M68" s="33" t="s">
        <v>38</v>
      </c>
      <c r="N68" s="33">
        <v>4</v>
      </c>
      <c r="O68" s="33">
        <v>6</v>
      </c>
      <c r="P68" s="33">
        <v>7</v>
      </c>
      <c r="Q68" s="33">
        <v>0</v>
      </c>
      <c r="R68" s="77" t="s">
        <v>117</v>
      </c>
      <c r="S68" s="34" t="s">
        <v>24</v>
      </c>
      <c r="T68" s="35">
        <v>0</v>
      </c>
      <c r="U68" s="35">
        <v>21</v>
      </c>
      <c r="V68" s="35">
        <v>0</v>
      </c>
      <c r="W68" s="35">
        <v>0</v>
      </c>
      <c r="X68" s="35">
        <v>0</v>
      </c>
      <c r="Y68" s="35">
        <f>T68+U68+V68+W68+X68</f>
        <v>21</v>
      </c>
      <c r="Z68" s="36">
        <v>2022</v>
      </c>
    </row>
    <row r="69" spans="1:26" s="2" customFormat="1" ht="4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7" t="s">
        <v>104</v>
      </c>
      <c r="S69" s="34" t="s">
        <v>29</v>
      </c>
      <c r="T69" s="36">
        <v>0</v>
      </c>
      <c r="U69" s="36">
        <v>1</v>
      </c>
      <c r="V69" s="36">
        <v>0</v>
      </c>
      <c r="W69" s="36">
        <v>0</v>
      </c>
      <c r="X69" s="36">
        <v>0</v>
      </c>
      <c r="Y69" s="36">
        <v>1</v>
      </c>
      <c r="Z69" s="36">
        <v>2022</v>
      </c>
    </row>
    <row r="70" spans="1:74" ht="31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9" t="s">
        <v>74</v>
      </c>
      <c r="S70" s="34" t="s">
        <v>34</v>
      </c>
      <c r="T70" s="36">
        <v>1</v>
      </c>
      <c r="U70" s="36">
        <v>1</v>
      </c>
      <c r="V70" s="36">
        <v>1</v>
      </c>
      <c r="W70" s="36">
        <v>1</v>
      </c>
      <c r="X70" s="36">
        <v>1</v>
      </c>
      <c r="Y70" s="36">
        <v>1</v>
      </c>
      <c r="Z70" s="36">
        <v>2022</v>
      </c>
      <c r="AA70" s="3"/>
      <c r="BT70" s="1"/>
      <c r="BU70" s="1"/>
      <c r="BV70" s="1"/>
    </row>
    <row r="71" spans="1:56" s="33" customFormat="1" ht="35.25" customHeight="1">
      <c r="A71" s="33">
        <v>6</v>
      </c>
      <c r="B71" s="33">
        <v>0</v>
      </c>
      <c r="C71" s="33">
        <v>1</v>
      </c>
      <c r="D71" s="33">
        <v>0</v>
      </c>
      <c r="E71" s="33">
        <v>7</v>
      </c>
      <c r="F71" s="33">
        <v>0</v>
      </c>
      <c r="G71" s="33">
        <v>3</v>
      </c>
      <c r="H71" s="33">
        <v>0</v>
      </c>
      <c r="I71" s="33">
        <v>2</v>
      </c>
      <c r="J71" s="33">
        <v>1</v>
      </c>
      <c r="K71" s="33">
        <v>0</v>
      </c>
      <c r="L71" s="33">
        <v>3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49" t="s">
        <v>75</v>
      </c>
      <c r="S71" s="34" t="s">
        <v>24</v>
      </c>
      <c r="T71" s="54">
        <v>34035.504</v>
      </c>
      <c r="U71" s="54">
        <f>U75+U78+U80+U82+U88+U84+U86+U90+U92</f>
        <v>32759.461</v>
      </c>
      <c r="V71" s="54">
        <v>28035</v>
      </c>
      <c r="W71" s="54">
        <v>28035</v>
      </c>
      <c r="X71" s="54">
        <v>28035</v>
      </c>
      <c r="Y71" s="53">
        <f>SUM(T71:X71)</f>
        <v>150899.965</v>
      </c>
      <c r="Z71" s="36">
        <v>2022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50"/>
    </row>
    <row r="72" spans="1:56" s="52" customFormat="1" ht="35.25" customHeight="1">
      <c r="A72" s="33"/>
      <c r="B72" s="33"/>
      <c r="C72" s="33"/>
      <c r="D72" s="33"/>
      <c r="E72" s="33"/>
      <c r="F72" s="33"/>
      <c r="G72" s="33"/>
      <c r="H72" s="33"/>
      <c r="I72" s="39"/>
      <c r="J72" s="39"/>
      <c r="K72" s="39"/>
      <c r="L72" s="39"/>
      <c r="M72" s="39"/>
      <c r="N72" s="39"/>
      <c r="O72" s="39"/>
      <c r="P72" s="39"/>
      <c r="Q72" s="39"/>
      <c r="R72" s="49" t="s">
        <v>76</v>
      </c>
      <c r="S72" s="34" t="s">
        <v>27</v>
      </c>
      <c r="T72" s="36">
        <v>21</v>
      </c>
      <c r="U72" s="36">
        <v>23</v>
      </c>
      <c r="V72" s="36">
        <v>25</v>
      </c>
      <c r="W72" s="36">
        <v>27</v>
      </c>
      <c r="X72" s="36">
        <v>30</v>
      </c>
      <c r="Y72" s="36">
        <v>30</v>
      </c>
      <c r="Z72" s="36">
        <v>2022</v>
      </c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51"/>
    </row>
    <row r="73" spans="1:74" ht="31.5">
      <c r="A73" s="33"/>
      <c r="B73" s="33"/>
      <c r="C73" s="33"/>
      <c r="D73" s="33"/>
      <c r="E73" s="33"/>
      <c r="F73" s="33"/>
      <c r="G73" s="33"/>
      <c r="H73" s="33"/>
      <c r="I73" s="39"/>
      <c r="J73" s="39"/>
      <c r="K73" s="39"/>
      <c r="L73" s="39"/>
      <c r="M73" s="39"/>
      <c r="N73" s="39"/>
      <c r="O73" s="39"/>
      <c r="P73" s="39"/>
      <c r="Q73" s="39"/>
      <c r="R73" s="49" t="s">
        <v>77</v>
      </c>
      <c r="S73" s="34" t="s">
        <v>27</v>
      </c>
      <c r="T73" s="36">
        <v>20</v>
      </c>
      <c r="U73" s="36">
        <v>25</v>
      </c>
      <c r="V73" s="36">
        <v>30</v>
      </c>
      <c r="W73" s="36">
        <v>35</v>
      </c>
      <c r="X73" s="36">
        <v>40</v>
      </c>
      <c r="Y73" s="36">
        <v>40</v>
      </c>
      <c r="Z73" s="36">
        <v>2022</v>
      </c>
      <c r="AA73" s="3"/>
      <c r="BT73" s="1"/>
      <c r="BU73" s="1"/>
      <c r="BV73" s="1"/>
    </row>
    <row r="74" spans="1:74" ht="31.5">
      <c r="A74" s="33"/>
      <c r="B74" s="33"/>
      <c r="C74" s="33"/>
      <c r="D74" s="33"/>
      <c r="E74" s="33"/>
      <c r="F74" s="33"/>
      <c r="G74" s="33"/>
      <c r="H74" s="33"/>
      <c r="I74" s="39"/>
      <c r="J74" s="39"/>
      <c r="K74" s="39"/>
      <c r="L74" s="39"/>
      <c r="M74" s="39"/>
      <c r="N74" s="39"/>
      <c r="O74" s="39"/>
      <c r="P74" s="39"/>
      <c r="Q74" s="39"/>
      <c r="R74" s="49" t="s">
        <v>78</v>
      </c>
      <c r="S74" s="34" t="s">
        <v>24</v>
      </c>
      <c r="T74" s="35">
        <v>32.05</v>
      </c>
      <c r="U74" s="35">
        <v>33.01</v>
      </c>
      <c r="V74" s="35">
        <v>34</v>
      </c>
      <c r="W74" s="35">
        <v>35.03</v>
      </c>
      <c r="X74" s="35">
        <v>36.08</v>
      </c>
      <c r="Y74" s="35">
        <v>36.08</v>
      </c>
      <c r="Z74" s="36">
        <v>2022</v>
      </c>
      <c r="AA74" s="3"/>
      <c r="BT74" s="1"/>
      <c r="BU74" s="1"/>
      <c r="BV74" s="1"/>
    </row>
    <row r="75" spans="1:74" ht="31.5">
      <c r="A75" s="33">
        <v>6</v>
      </c>
      <c r="B75" s="33">
        <v>0</v>
      </c>
      <c r="C75" s="33">
        <v>1</v>
      </c>
      <c r="D75" s="33">
        <v>0</v>
      </c>
      <c r="E75" s="33">
        <v>7</v>
      </c>
      <c r="F75" s="33">
        <v>0</v>
      </c>
      <c r="G75" s="33">
        <v>3</v>
      </c>
      <c r="H75" s="33">
        <v>0</v>
      </c>
      <c r="I75" s="33">
        <v>2</v>
      </c>
      <c r="J75" s="33">
        <v>1</v>
      </c>
      <c r="K75" s="33">
        <v>0</v>
      </c>
      <c r="L75" s="33">
        <v>3</v>
      </c>
      <c r="M75" s="33">
        <v>2</v>
      </c>
      <c r="N75" s="33">
        <v>0</v>
      </c>
      <c r="O75" s="33">
        <v>0</v>
      </c>
      <c r="P75" s="33">
        <v>1</v>
      </c>
      <c r="Q75" s="33">
        <v>0</v>
      </c>
      <c r="R75" s="49" t="s">
        <v>79</v>
      </c>
      <c r="S75" s="34" t="s">
        <v>24</v>
      </c>
      <c r="T75" s="54">
        <v>25624.032</v>
      </c>
      <c r="U75" s="54">
        <v>26795.695</v>
      </c>
      <c r="V75" s="54">
        <v>26848</v>
      </c>
      <c r="W75" s="54">
        <v>26848</v>
      </c>
      <c r="X75" s="54">
        <v>26848</v>
      </c>
      <c r="Y75" s="35">
        <f>SUM(T75:X75)</f>
        <v>132963.727</v>
      </c>
      <c r="Z75" s="36">
        <v>2022</v>
      </c>
      <c r="AA75" s="3"/>
      <c r="BT75" s="1"/>
      <c r="BU75" s="1"/>
      <c r="BV75" s="1"/>
    </row>
    <row r="76" spans="1:74" ht="31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49" t="s">
        <v>80</v>
      </c>
      <c r="S76" s="34" t="s">
        <v>33</v>
      </c>
      <c r="T76" s="36">
        <v>812</v>
      </c>
      <c r="U76" s="36">
        <v>820</v>
      </c>
      <c r="V76" s="36">
        <v>825</v>
      </c>
      <c r="W76" s="36">
        <v>830</v>
      </c>
      <c r="X76" s="36">
        <v>835</v>
      </c>
      <c r="Y76" s="36">
        <f>X76</f>
        <v>835</v>
      </c>
      <c r="Z76" s="36">
        <v>2022</v>
      </c>
      <c r="AA76" s="3"/>
      <c r="BT76" s="1"/>
      <c r="BU76" s="1"/>
      <c r="BV76" s="1"/>
    </row>
    <row r="77" spans="1:74" ht="18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9" t="s">
        <v>81</v>
      </c>
      <c r="S77" s="34" t="s">
        <v>35</v>
      </c>
      <c r="T77" s="35">
        <v>77.952</v>
      </c>
      <c r="U77" s="35">
        <v>78.72</v>
      </c>
      <c r="V77" s="35">
        <v>79.2</v>
      </c>
      <c r="W77" s="35">
        <v>79.68</v>
      </c>
      <c r="X77" s="35">
        <v>80.16</v>
      </c>
      <c r="Y77" s="35">
        <v>80.16</v>
      </c>
      <c r="Z77" s="36">
        <v>2022</v>
      </c>
      <c r="AA77" s="3"/>
      <c r="BT77" s="1"/>
      <c r="BU77" s="1"/>
      <c r="BV77" s="1"/>
    </row>
    <row r="78" spans="1:74" ht="31.5">
      <c r="A78" s="33">
        <v>6</v>
      </c>
      <c r="B78" s="33">
        <v>0</v>
      </c>
      <c r="C78" s="33">
        <v>1</v>
      </c>
      <c r="D78" s="33">
        <v>0</v>
      </c>
      <c r="E78" s="33">
        <v>7</v>
      </c>
      <c r="F78" s="33">
        <v>0</v>
      </c>
      <c r="G78" s="33">
        <v>3</v>
      </c>
      <c r="H78" s="33">
        <v>0</v>
      </c>
      <c r="I78" s="33">
        <v>2</v>
      </c>
      <c r="J78" s="33">
        <v>1</v>
      </c>
      <c r="K78" s="33">
        <v>0</v>
      </c>
      <c r="L78" s="33">
        <v>3</v>
      </c>
      <c r="M78" s="33">
        <v>2</v>
      </c>
      <c r="N78" s="33">
        <v>0</v>
      </c>
      <c r="O78" s="33">
        <v>0</v>
      </c>
      <c r="P78" s="33">
        <v>2</v>
      </c>
      <c r="Q78" s="33">
        <v>0</v>
      </c>
      <c r="R78" s="49" t="s">
        <v>82</v>
      </c>
      <c r="S78" s="34" t="s">
        <v>24</v>
      </c>
      <c r="T78" s="53">
        <v>13.864</v>
      </c>
      <c r="U78" s="53">
        <v>0</v>
      </c>
      <c r="V78" s="53">
        <v>0</v>
      </c>
      <c r="W78" s="53">
        <v>0</v>
      </c>
      <c r="X78" s="53">
        <v>0</v>
      </c>
      <c r="Y78" s="35">
        <f>SUM(T78:X78)</f>
        <v>13.864</v>
      </c>
      <c r="Z78" s="36">
        <v>2022</v>
      </c>
      <c r="AA78" s="3"/>
      <c r="BT78" s="1"/>
      <c r="BU78" s="1"/>
      <c r="BV78" s="1"/>
    </row>
    <row r="79" spans="1:74" ht="32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59" t="s">
        <v>83</v>
      </c>
      <c r="S79" s="34" t="s">
        <v>29</v>
      </c>
      <c r="T79" s="36">
        <v>1</v>
      </c>
      <c r="U79" s="36">
        <v>0</v>
      </c>
      <c r="V79" s="36">
        <v>0</v>
      </c>
      <c r="W79" s="36">
        <v>0</v>
      </c>
      <c r="X79" s="36">
        <v>0</v>
      </c>
      <c r="Y79" s="36">
        <v>1</v>
      </c>
      <c r="Z79" s="36">
        <v>2022</v>
      </c>
      <c r="AA79" s="3"/>
      <c r="BT79" s="1"/>
      <c r="BU79" s="1"/>
      <c r="BV79" s="1"/>
    </row>
    <row r="80" spans="1:74" ht="32.25">
      <c r="A80" s="33">
        <v>6</v>
      </c>
      <c r="B80" s="33">
        <v>0</v>
      </c>
      <c r="C80" s="33">
        <v>1</v>
      </c>
      <c r="D80" s="33">
        <v>0</v>
      </c>
      <c r="E80" s="33">
        <v>7</v>
      </c>
      <c r="F80" s="33">
        <v>0</v>
      </c>
      <c r="G80" s="33">
        <v>3</v>
      </c>
      <c r="H80" s="33">
        <v>0</v>
      </c>
      <c r="I80" s="33">
        <v>2</v>
      </c>
      <c r="J80" s="33">
        <v>1</v>
      </c>
      <c r="K80" s="33">
        <v>0</v>
      </c>
      <c r="L80" s="33">
        <v>3</v>
      </c>
      <c r="M80" s="33">
        <v>2</v>
      </c>
      <c r="N80" s="33">
        <v>0</v>
      </c>
      <c r="O80" s="33">
        <v>0</v>
      </c>
      <c r="P80" s="33">
        <v>3</v>
      </c>
      <c r="Q80" s="33">
        <v>0</v>
      </c>
      <c r="R80" s="59" t="s">
        <v>84</v>
      </c>
      <c r="S80" s="34" t="s">
        <v>36</v>
      </c>
      <c r="T80" s="53">
        <v>2.5</v>
      </c>
      <c r="U80" s="53">
        <v>25</v>
      </c>
      <c r="V80" s="53">
        <v>25</v>
      </c>
      <c r="W80" s="53">
        <v>25</v>
      </c>
      <c r="X80" s="53">
        <v>25</v>
      </c>
      <c r="Y80" s="53">
        <v>25</v>
      </c>
      <c r="Z80" s="36">
        <v>2022</v>
      </c>
      <c r="AA80" s="3"/>
      <c r="BT80" s="1"/>
      <c r="BU80" s="1"/>
      <c r="BV80" s="1"/>
    </row>
    <row r="81" spans="1:74" ht="32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9" t="s">
        <v>85</v>
      </c>
      <c r="S81" s="34" t="s">
        <v>29</v>
      </c>
      <c r="T81" s="36">
        <v>12</v>
      </c>
      <c r="U81" s="36">
        <v>12</v>
      </c>
      <c r="V81" s="36">
        <v>12</v>
      </c>
      <c r="W81" s="36">
        <v>12</v>
      </c>
      <c r="X81" s="36">
        <v>12</v>
      </c>
      <c r="Y81" s="36">
        <v>12</v>
      </c>
      <c r="Z81" s="36">
        <v>2022</v>
      </c>
      <c r="AA81" s="3"/>
      <c r="BT81" s="1"/>
      <c r="BU81" s="1"/>
      <c r="BV81" s="1"/>
    </row>
    <row r="82" spans="1:74" ht="32.25">
      <c r="A82" s="33">
        <v>6</v>
      </c>
      <c r="B82" s="33">
        <v>0</v>
      </c>
      <c r="C82" s="33">
        <v>1</v>
      </c>
      <c r="D82" s="33">
        <v>0</v>
      </c>
      <c r="E82" s="33">
        <v>7</v>
      </c>
      <c r="F82" s="33">
        <v>0</v>
      </c>
      <c r="G82" s="33">
        <v>3</v>
      </c>
      <c r="H82" s="33">
        <v>0</v>
      </c>
      <c r="I82" s="33">
        <v>2</v>
      </c>
      <c r="J82" s="33">
        <v>1</v>
      </c>
      <c r="K82" s="33">
        <v>0</v>
      </c>
      <c r="L82" s="33">
        <v>3</v>
      </c>
      <c r="M82" s="33">
        <v>2</v>
      </c>
      <c r="N82" s="33">
        <v>0</v>
      </c>
      <c r="O82" s="33">
        <v>0</v>
      </c>
      <c r="P82" s="33">
        <v>4</v>
      </c>
      <c r="Q82" s="33">
        <v>0</v>
      </c>
      <c r="R82" s="59" t="s">
        <v>86</v>
      </c>
      <c r="S82" s="34" t="s">
        <v>36</v>
      </c>
      <c r="T82" s="53">
        <v>234.92</v>
      </c>
      <c r="U82" s="53">
        <v>0</v>
      </c>
      <c r="V82" s="53">
        <v>0</v>
      </c>
      <c r="W82" s="53">
        <v>0</v>
      </c>
      <c r="X82" s="53">
        <v>0</v>
      </c>
      <c r="Y82" s="35">
        <f>SUM(T82:X82)</f>
        <v>234.92</v>
      </c>
      <c r="Z82" s="36">
        <v>2022</v>
      </c>
      <c r="AA82" s="3"/>
      <c r="BT82" s="1"/>
      <c r="BU82" s="1"/>
      <c r="BV82" s="1"/>
    </row>
    <row r="83" spans="1:74" ht="48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9" t="s">
        <v>118</v>
      </c>
      <c r="S83" s="34" t="s">
        <v>29</v>
      </c>
      <c r="T83" s="36">
        <v>5</v>
      </c>
      <c r="U83" s="36">
        <v>0</v>
      </c>
      <c r="V83" s="36">
        <v>0</v>
      </c>
      <c r="W83" s="36">
        <v>0</v>
      </c>
      <c r="X83" s="36">
        <v>0</v>
      </c>
      <c r="Y83" s="36">
        <v>5</v>
      </c>
      <c r="Z83" s="36">
        <v>2022</v>
      </c>
      <c r="AA83" s="3"/>
      <c r="BT83" s="1"/>
      <c r="BU83" s="1"/>
      <c r="BV83" s="1"/>
    </row>
    <row r="84" spans="1:74" ht="32.25">
      <c r="A84" s="33">
        <v>6</v>
      </c>
      <c r="B84" s="33">
        <v>0</v>
      </c>
      <c r="C84" s="33">
        <v>1</v>
      </c>
      <c r="D84" s="33">
        <v>0</v>
      </c>
      <c r="E84" s="33">
        <v>7</v>
      </c>
      <c r="F84" s="33">
        <v>0</v>
      </c>
      <c r="G84" s="33">
        <v>3</v>
      </c>
      <c r="H84" s="33">
        <v>0</v>
      </c>
      <c r="I84" s="33">
        <v>2</v>
      </c>
      <c r="J84" s="33">
        <v>1</v>
      </c>
      <c r="K84" s="33">
        <v>0</v>
      </c>
      <c r="L84" s="33">
        <v>3</v>
      </c>
      <c r="M84" s="33">
        <v>1</v>
      </c>
      <c r="N84" s="33">
        <v>0</v>
      </c>
      <c r="O84" s="33">
        <v>6</v>
      </c>
      <c r="P84" s="33">
        <v>9</v>
      </c>
      <c r="Q84" s="33">
        <v>0</v>
      </c>
      <c r="R84" s="59" t="s">
        <v>119</v>
      </c>
      <c r="S84" s="34" t="s">
        <v>36</v>
      </c>
      <c r="T84" s="53">
        <v>6407</v>
      </c>
      <c r="U84" s="53">
        <v>5879.961</v>
      </c>
      <c r="V84" s="53">
        <v>0</v>
      </c>
      <c r="W84" s="53">
        <v>0</v>
      </c>
      <c r="X84" s="53">
        <v>0</v>
      </c>
      <c r="Y84" s="35">
        <f>SUM(T84:X84)</f>
        <v>12286.961</v>
      </c>
      <c r="Z84" s="36">
        <v>2022</v>
      </c>
      <c r="AA84" s="3"/>
      <c r="BT84" s="1"/>
      <c r="BU84" s="1"/>
      <c r="BV84" s="1"/>
    </row>
    <row r="85" spans="1:74" ht="48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9" t="s">
        <v>87</v>
      </c>
      <c r="S85" s="34" t="s">
        <v>29</v>
      </c>
      <c r="T85" s="36">
        <v>5</v>
      </c>
      <c r="U85" s="36">
        <v>0</v>
      </c>
      <c r="V85" s="36">
        <v>0</v>
      </c>
      <c r="W85" s="36">
        <v>0</v>
      </c>
      <c r="X85" s="36">
        <v>0</v>
      </c>
      <c r="Y85" s="36">
        <v>5</v>
      </c>
      <c r="Z85" s="36">
        <v>2022</v>
      </c>
      <c r="AA85" s="3"/>
      <c r="BT85" s="1"/>
      <c r="BU85" s="1"/>
      <c r="BV85" s="1"/>
    </row>
    <row r="86" spans="1:74" ht="52.5" customHeight="1">
      <c r="A86" s="33">
        <v>6</v>
      </c>
      <c r="B86" s="33">
        <v>0</v>
      </c>
      <c r="C86" s="33">
        <v>1</v>
      </c>
      <c r="D86" s="33">
        <v>0</v>
      </c>
      <c r="E86" s="33">
        <v>7</v>
      </c>
      <c r="F86" s="33">
        <v>0</v>
      </c>
      <c r="G86" s="33">
        <v>3</v>
      </c>
      <c r="H86" s="33">
        <v>0</v>
      </c>
      <c r="I86" s="33">
        <v>2</v>
      </c>
      <c r="J86" s="33">
        <v>1</v>
      </c>
      <c r="K86" s="33">
        <v>0</v>
      </c>
      <c r="L86" s="33">
        <v>3</v>
      </c>
      <c r="M86" s="33" t="s">
        <v>31</v>
      </c>
      <c r="N86" s="33">
        <v>0</v>
      </c>
      <c r="O86" s="33">
        <v>6</v>
      </c>
      <c r="P86" s="33">
        <v>9</v>
      </c>
      <c r="Q86" s="33">
        <v>0</v>
      </c>
      <c r="R86" s="59" t="s">
        <v>120</v>
      </c>
      <c r="S86" s="34" t="s">
        <v>36</v>
      </c>
      <c r="T86" s="53">
        <v>448.498</v>
      </c>
      <c r="U86" s="53">
        <v>58.805</v>
      </c>
      <c r="V86" s="53">
        <v>0</v>
      </c>
      <c r="W86" s="53">
        <v>0</v>
      </c>
      <c r="X86" s="53">
        <v>0</v>
      </c>
      <c r="Y86" s="35">
        <f>SUM(T86:X86)</f>
        <v>507.303</v>
      </c>
      <c r="Z86" s="36">
        <v>2022</v>
      </c>
      <c r="AA86" s="3"/>
      <c r="BT86" s="1"/>
      <c r="BU86" s="1"/>
      <c r="BV86" s="1"/>
    </row>
    <row r="87" spans="1:74" ht="4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9" t="s">
        <v>87</v>
      </c>
      <c r="S87" s="34" t="s">
        <v>29</v>
      </c>
      <c r="T87" s="36">
        <v>5</v>
      </c>
      <c r="U87" s="36">
        <v>0</v>
      </c>
      <c r="V87" s="36">
        <v>0</v>
      </c>
      <c r="W87" s="36">
        <v>0</v>
      </c>
      <c r="X87" s="36">
        <v>0</v>
      </c>
      <c r="Y87" s="36">
        <v>5</v>
      </c>
      <c r="Z87" s="36">
        <v>2022</v>
      </c>
      <c r="AA87" s="3"/>
      <c r="BT87" s="1"/>
      <c r="BU87" s="1"/>
      <c r="BV87" s="1"/>
    </row>
    <row r="88" spans="1:74" ht="48">
      <c r="A88" s="33">
        <v>6</v>
      </c>
      <c r="B88" s="33">
        <v>0</v>
      </c>
      <c r="C88" s="33">
        <v>1</v>
      </c>
      <c r="D88" s="33">
        <v>0</v>
      </c>
      <c r="E88" s="33">
        <v>7</v>
      </c>
      <c r="F88" s="33">
        <v>0</v>
      </c>
      <c r="G88" s="33">
        <v>3</v>
      </c>
      <c r="H88" s="33">
        <v>0</v>
      </c>
      <c r="I88" s="33">
        <v>2</v>
      </c>
      <c r="J88" s="33">
        <v>1</v>
      </c>
      <c r="K88" s="33">
        <v>0</v>
      </c>
      <c r="L88" s="33">
        <v>3</v>
      </c>
      <c r="M88" s="33">
        <v>1</v>
      </c>
      <c r="N88" s="33">
        <v>0</v>
      </c>
      <c r="O88" s="33">
        <v>2</v>
      </c>
      <c r="P88" s="33">
        <v>0</v>
      </c>
      <c r="Q88" s="33">
        <v>0</v>
      </c>
      <c r="R88" s="59" t="s">
        <v>88</v>
      </c>
      <c r="S88" s="34" t="s">
        <v>24</v>
      </c>
      <c r="T88" s="53">
        <v>1095.2</v>
      </c>
      <c r="U88" s="53">
        <v>0</v>
      </c>
      <c r="V88" s="53">
        <v>0</v>
      </c>
      <c r="W88" s="53">
        <v>0</v>
      </c>
      <c r="X88" s="53">
        <v>0</v>
      </c>
      <c r="Y88" s="35">
        <f>T88</f>
        <v>1095.2</v>
      </c>
      <c r="Z88" s="36">
        <v>2022</v>
      </c>
      <c r="AA88" s="3"/>
      <c r="BT88" s="1"/>
      <c r="BU88" s="1"/>
      <c r="BV88" s="1"/>
    </row>
    <row r="89" spans="1:74" ht="4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9" t="s">
        <v>121</v>
      </c>
      <c r="S89" s="34" t="s">
        <v>29</v>
      </c>
      <c r="T89" s="36">
        <v>5</v>
      </c>
      <c r="U89" s="36">
        <v>0</v>
      </c>
      <c r="V89" s="36">
        <v>0</v>
      </c>
      <c r="W89" s="36">
        <v>0</v>
      </c>
      <c r="X89" s="36">
        <v>0</v>
      </c>
      <c r="Y89" s="36">
        <v>5</v>
      </c>
      <c r="Z89" s="36">
        <v>2022</v>
      </c>
      <c r="AA89" s="3"/>
      <c r="BT89" s="1"/>
      <c r="BU89" s="1"/>
      <c r="BV89" s="1"/>
    </row>
    <row r="90" spans="1:74" ht="48">
      <c r="A90" s="33">
        <v>6</v>
      </c>
      <c r="B90" s="33">
        <v>0</v>
      </c>
      <c r="C90" s="33">
        <v>1</v>
      </c>
      <c r="D90" s="33">
        <v>0</v>
      </c>
      <c r="E90" s="33">
        <v>7</v>
      </c>
      <c r="F90" s="33">
        <v>0</v>
      </c>
      <c r="G90" s="33">
        <v>3</v>
      </c>
      <c r="H90" s="33">
        <v>0</v>
      </c>
      <c r="I90" s="33">
        <v>2</v>
      </c>
      <c r="J90" s="33">
        <v>1</v>
      </c>
      <c r="K90" s="33">
        <v>0</v>
      </c>
      <c r="L90" s="33">
        <v>3</v>
      </c>
      <c r="M90" s="33" t="s">
        <v>31</v>
      </c>
      <c r="N90" s="33">
        <v>0</v>
      </c>
      <c r="O90" s="33">
        <v>2</v>
      </c>
      <c r="P90" s="33">
        <v>0</v>
      </c>
      <c r="Q90" s="33">
        <v>0</v>
      </c>
      <c r="R90" s="59" t="s">
        <v>89</v>
      </c>
      <c r="S90" s="34" t="s">
        <v>24</v>
      </c>
      <c r="T90" s="53">
        <v>109.49</v>
      </c>
      <c r="U90" s="53">
        <v>0</v>
      </c>
      <c r="V90" s="53">
        <v>0</v>
      </c>
      <c r="W90" s="53">
        <v>0</v>
      </c>
      <c r="X90" s="53">
        <v>0</v>
      </c>
      <c r="Y90" s="35">
        <f>T90</f>
        <v>109.49</v>
      </c>
      <c r="Z90" s="36">
        <v>2022</v>
      </c>
      <c r="AA90" s="3"/>
      <c r="BT90" s="1"/>
      <c r="BU90" s="1"/>
      <c r="BV90" s="1"/>
    </row>
    <row r="91" spans="1:74" ht="4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9" t="s">
        <v>122</v>
      </c>
      <c r="S91" s="34" t="s">
        <v>29</v>
      </c>
      <c r="T91" s="36">
        <v>5</v>
      </c>
      <c r="U91" s="36">
        <v>0</v>
      </c>
      <c r="V91" s="36">
        <v>0</v>
      </c>
      <c r="W91" s="36">
        <v>0</v>
      </c>
      <c r="X91" s="36">
        <v>0</v>
      </c>
      <c r="Y91" s="36">
        <v>5</v>
      </c>
      <c r="Z91" s="36">
        <v>2022</v>
      </c>
      <c r="AA91" s="3"/>
      <c r="BT91" s="1"/>
      <c r="BU91" s="1"/>
      <c r="BV91" s="1"/>
    </row>
    <row r="92" spans="1:74" ht="32.25">
      <c r="A92" s="33">
        <v>6</v>
      </c>
      <c r="B92" s="33">
        <v>0</v>
      </c>
      <c r="C92" s="33">
        <v>1</v>
      </c>
      <c r="D92" s="33">
        <v>0</v>
      </c>
      <c r="E92" s="33">
        <v>7</v>
      </c>
      <c r="F92" s="33">
        <v>0</v>
      </c>
      <c r="G92" s="33">
        <v>3</v>
      </c>
      <c r="H92" s="33">
        <v>0</v>
      </c>
      <c r="I92" s="33">
        <v>2</v>
      </c>
      <c r="J92" s="33">
        <v>1</v>
      </c>
      <c r="K92" s="33">
        <v>0</v>
      </c>
      <c r="L92" s="33">
        <v>3</v>
      </c>
      <c r="M92" s="33">
        <v>1</v>
      </c>
      <c r="N92" s="33">
        <v>0</v>
      </c>
      <c r="O92" s="33">
        <v>9</v>
      </c>
      <c r="P92" s="33">
        <v>2</v>
      </c>
      <c r="Q92" s="33">
        <v>0</v>
      </c>
      <c r="R92" s="59" t="s">
        <v>90</v>
      </c>
      <c r="S92" s="34" t="s">
        <v>28</v>
      </c>
      <c r="T92" s="53">
        <v>100</v>
      </c>
      <c r="U92" s="53">
        <v>0</v>
      </c>
      <c r="V92" s="53">
        <v>0</v>
      </c>
      <c r="W92" s="53">
        <v>0</v>
      </c>
      <c r="X92" s="53">
        <v>0</v>
      </c>
      <c r="Y92" s="35">
        <v>100</v>
      </c>
      <c r="Z92" s="36">
        <v>2022</v>
      </c>
      <c r="AA92" s="3"/>
      <c r="BT92" s="1"/>
      <c r="BU92" s="1"/>
      <c r="BV92" s="1"/>
    </row>
    <row r="93" spans="1:74" ht="32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 t="s">
        <v>73</v>
      </c>
      <c r="S93" s="34" t="s">
        <v>29</v>
      </c>
      <c r="T93" s="36">
        <v>1</v>
      </c>
      <c r="U93" s="36">
        <v>0</v>
      </c>
      <c r="V93" s="36">
        <v>0</v>
      </c>
      <c r="W93" s="36">
        <v>0</v>
      </c>
      <c r="X93" s="36">
        <v>0</v>
      </c>
      <c r="Y93" s="36">
        <v>1</v>
      </c>
      <c r="Z93" s="36">
        <v>2022</v>
      </c>
      <c r="AA93" s="3"/>
      <c r="BT93" s="1"/>
      <c r="BU93" s="1"/>
      <c r="BV93" s="1"/>
    </row>
    <row r="94" spans="1:74" ht="32.25">
      <c r="A94" s="33">
        <v>6</v>
      </c>
      <c r="B94" s="33">
        <v>0</v>
      </c>
      <c r="C94" s="33">
        <v>1</v>
      </c>
      <c r="D94" s="33">
        <v>0</v>
      </c>
      <c r="E94" s="33">
        <v>7</v>
      </c>
      <c r="F94" s="33">
        <v>0</v>
      </c>
      <c r="G94" s="33">
        <v>3</v>
      </c>
      <c r="H94" s="33">
        <v>0</v>
      </c>
      <c r="I94" s="33">
        <v>2</v>
      </c>
      <c r="J94" s="33">
        <v>1</v>
      </c>
      <c r="K94" s="33" t="s">
        <v>43</v>
      </c>
      <c r="L94" s="33">
        <v>1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64" t="s">
        <v>123</v>
      </c>
      <c r="S94" s="34" t="s">
        <v>24</v>
      </c>
      <c r="T94" s="36">
        <v>0</v>
      </c>
      <c r="U94" s="35">
        <v>3849.59</v>
      </c>
      <c r="V94" s="36">
        <v>1162</v>
      </c>
      <c r="W94" s="36">
        <v>1162</v>
      </c>
      <c r="X94" s="36">
        <v>1162</v>
      </c>
      <c r="Y94" s="35">
        <f>U94+V94+W94+X94</f>
        <v>7335.59</v>
      </c>
      <c r="Z94" s="36">
        <v>2022</v>
      </c>
      <c r="AA94" s="3"/>
      <c r="BT94" s="1"/>
      <c r="BU94" s="1"/>
      <c r="BV94" s="1"/>
    </row>
    <row r="95" spans="1:74" ht="48">
      <c r="A95" s="33">
        <v>6</v>
      </c>
      <c r="B95" s="33">
        <v>0</v>
      </c>
      <c r="C95" s="33">
        <v>1</v>
      </c>
      <c r="D95" s="33">
        <v>0</v>
      </c>
      <c r="E95" s="33">
        <v>7</v>
      </c>
      <c r="F95" s="33">
        <v>0</v>
      </c>
      <c r="G95" s="33">
        <v>3</v>
      </c>
      <c r="H95" s="33">
        <v>0</v>
      </c>
      <c r="I95" s="33">
        <v>2</v>
      </c>
      <c r="J95" s="33">
        <v>1</v>
      </c>
      <c r="K95" s="33" t="s">
        <v>43</v>
      </c>
      <c r="L95" s="33">
        <v>1</v>
      </c>
      <c r="M95" s="33">
        <v>5</v>
      </c>
      <c r="N95" s="33">
        <v>5</v>
      </c>
      <c r="O95" s="33">
        <v>1</v>
      </c>
      <c r="P95" s="33">
        <v>9</v>
      </c>
      <c r="Q95" s="33">
        <v>5</v>
      </c>
      <c r="R95" s="64" t="s">
        <v>128</v>
      </c>
      <c r="S95" s="34" t="s">
        <v>24</v>
      </c>
      <c r="T95" s="36">
        <v>0</v>
      </c>
      <c r="U95" s="35">
        <v>3849.59</v>
      </c>
      <c r="V95" s="36">
        <v>1162</v>
      </c>
      <c r="W95" s="36">
        <v>1162</v>
      </c>
      <c r="X95" s="36">
        <v>1162</v>
      </c>
      <c r="Y95" s="35">
        <f>SUM(U95:X95)</f>
        <v>7335.59</v>
      </c>
      <c r="Z95" s="36">
        <v>2022</v>
      </c>
      <c r="AA95" s="3"/>
      <c r="BT95" s="1"/>
      <c r="BU95" s="1"/>
      <c r="BV95" s="1"/>
    </row>
    <row r="96" spans="1:74" ht="32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64" t="s">
        <v>106</v>
      </c>
      <c r="S96" s="34" t="s">
        <v>29</v>
      </c>
      <c r="T96" s="36">
        <v>0</v>
      </c>
      <c r="U96" s="36">
        <v>1</v>
      </c>
      <c r="V96" s="36">
        <v>1</v>
      </c>
      <c r="W96" s="36">
        <v>1</v>
      </c>
      <c r="X96" s="36">
        <v>1</v>
      </c>
      <c r="Y96" s="36">
        <f>SUM(U96:X96)</f>
        <v>4</v>
      </c>
      <c r="Z96" s="36">
        <v>2022</v>
      </c>
      <c r="AA96" s="3"/>
      <c r="BT96" s="1"/>
      <c r="BU96" s="1"/>
      <c r="BV96" s="1"/>
    </row>
    <row r="97" spans="1:74" ht="37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64" t="s">
        <v>111</v>
      </c>
      <c r="S97" s="34" t="s">
        <v>105</v>
      </c>
      <c r="T97" s="36">
        <v>1</v>
      </c>
      <c r="U97" s="36">
        <v>1</v>
      </c>
      <c r="V97" s="36">
        <v>1</v>
      </c>
      <c r="W97" s="36">
        <v>1</v>
      </c>
      <c r="X97" s="36">
        <v>1</v>
      </c>
      <c r="Y97" s="36">
        <v>1</v>
      </c>
      <c r="Z97" s="36">
        <v>2022</v>
      </c>
      <c r="AA97" s="3"/>
      <c r="BT97" s="1"/>
      <c r="BU97" s="1"/>
      <c r="BV97" s="1"/>
    </row>
    <row r="98" spans="1:74" ht="18.75">
      <c r="A98" s="33"/>
      <c r="B98" s="33"/>
      <c r="C98" s="33"/>
      <c r="D98" s="33"/>
      <c r="E98" s="33"/>
      <c r="F98" s="33"/>
      <c r="G98" s="33"/>
      <c r="H98" s="33">
        <v>0</v>
      </c>
      <c r="I98" s="33">
        <v>2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59" t="s">
        <v>91</v>
      </c>
      <c r="S98" s="34" t="s">
        <v>36</v>
      </c>
      <c r="T98" s="53">
        <f aca="true" t="shared" si="1" ref="T98:Z98">T99</f>
        <v>653.8</v>
      </c>
      <c r="U98" s="53">
        <f t="shared" si="1"/>
        <v>520</v>
      </c>
      <c r="V98" s="53">
        <f t="shared" si="1"/>
        <v>520</v>
      </c>
      <c r="W98" s="53">
        <f t="shared" si="1"/>
        <v>520</v>
      </c>
      <c r="X98" s="53">
        <f t="shared" si="1"/>
        <v>520</v>
      </c>
      <c r="Y98" s="35">
        <f t="shared" si="1"/>
        <v>2733.8</v>
      </c>
      <c r="Z98" s="36">
        <f t="shared" si="1"/>
        <v>2022</v>
      </c>
      <c r="AA98" s="3"/>
      <c r="BT98" s="1"/>
      <c r="BU98" s="1"/>
      <c r="BV98" s="1"/>
    </row>
    <row r="99" spans="1:74" ht="31.5">
      <c r="A99" s="33"/>
      <c r="B99" s="33"/>
      <c r="C99" s="33"/>
      <c r="D99" s="33"/>
      <c r="E99" s="33"/>
      <c r="F99" s="33"/>
      <c r="G99" s="33"/>
      <c r="H99" s="33">
        <v>0</v>
      </c>
      <c r="I99" s="33">
        <v>2</v>
      </c>
      <c r="J99" s="33">
        <v>2</v>
      </c>
      <c r="K99" s="33">
        <v>0</v>
      </c>
      <c r="L99" s="33">
        <v>1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49" t="s">
        <v>92</v>
      </c>
      <c r="S99" s="34" t="s">
        <v>24</v>
      </c>
      <c r="T99" s="42">
        <v>653.8</v>
      </c>
      <c r="U99" s="42">
        <f>U102</f>
        <v>520</v>
      </c>
      <c r="V99" s="42">
        <f>V102</f>
        <v>520</v>
      </c>
      <c r="W99" s="42">
        <f>W102</f>
        <v>520</v>
      </c>
      <c r="X99" s="42">
        <f>X102</f>
        <v>520</v>
      </c>
      <c r="Y99" s="35">
        <f>T99+U99+V99+W99+X99</f>
        <v>2733.8</v>
      </c>
      <c r="Z99" s="36">
        <v>2022</v>
      </c>
      <c r="AA99" s="3"/>
      <c r="BT99" s="1"/>
      <c r="BU99" s="1"/>
      <c r="BV99" s="1"/>
    </row>
    <row r="100" spans="1:74" ht="31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49" t="s">
        <v>93</v>
      </c>
      <c r="S100" s="34" t="s">
        <v>27</v>
      </c>
      <c r="T100" s="36">
        <v>20</v>
      </c>
      <c r="U100" s="36">
        <v>21</v>
      </c>
      <c r="V100" s="36">
        <v>23</v>
      </c>
      <c r="W100" s="36">
        <v>25</v>
      </c>
      <c r="X100" s="36">
        <v>30</v>
      </c>
      <c r="Y100" s="36">
        <v>30</v>
      </c>
      <c r="Z100" s="36">
        <v>2022</v>
      </c>
      <c r="AA100" s="3"/>
      <c r="BT100" s="1"/>
      <c r="BU100" s="1"/>
      <c r="BV100" s="1"/>
    </row>
    <row r="101" spans="1:74" ht="31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49" t="s">
        <v>94</v>
      </c>
      <c r="S101" s="34" t="s">
        <v>27</v>
      </c>
      <c r="T101" s="36">
        <v>22</v>
      </c>
      <c r="U101" s="36">
        <v>24</v>
      </c>
      <c r="V101" s="36">
        <v>25</v>
      </c>
      <c r="W101" s="36">
        <v>27</v>
      </c>
      <c r="X101" s="36">
        <v>30</v>
      </c>
      <c r="Y101" s="36">
        <v>30</v>
      </c>
      <c r="Z101" s="36">
        <v>2022</v>
      </c>
      <c r="AA101" s="3"/>
      <c r="BT101" s="1"/>
      <c r="BU101" s="1"/>
      <c r="BV101" s="1"/>
    </row>
    <row r="102" spans="1:74" ht="47.25">
      <c r="A102" s="72">
        <v>6</v>
      </c>
      <c r="B102" s="72">
        <v>0</v>
      </c>
      <c r="C102" s="72">
        <v>1</v>
      </c>
      <c r="D102" s="72">
        <v>0</v>
      </c>
      <c r="E102" s="72">
        <v>8</v>
      </c>
      <c r="F102" s="72">
        <v>0</v>
      </c>
      <c r="G102" s="72">
        <v>1</v>
      </c>
      <c r="H102" s="72">
        <v>0</v>
      </c>
      <c r="I102" s="72">
        <v>2</v>
      </c>
      <c r="J102" s="72">
        <v>2</v>
      </c>
      <c r="K102" s="72">
        <v>0</v>
      </c>
      <c r="L102" s="72">
        <v>1</v>
      </c>
      <c r="M102" s="72">
        <v>2</v>
      </c>
      <c r="N102" s="72">
        <v>0</v>
      </c>
      <c r="O102" s="72">
        <v>0</v>
      </c>
      <c r="P102" s="72">
        <v>1</v>
      </c>
      <c r="Q102" s="72">
        <v>0</v>
      </c>
      <c r="R102" s="78" t="s">
        <v>95</v>
      </c>
      <c r="S102" s="67" t="s">
        <v>24</v>
      </c>
      <c r="T102" s="73">
        <v>653.8</v>
      </c>
      <c r="U102" s="73">
        <v>520</v>
      </c>
      <c r="V102" s="73">
        <v>520</v>
      </c>
      <c r="W102" s="73">
        <v>520</v>
      </c>
      <c r="X102" s="73">
        <v>520</v>
      </c>
      <c r="Y102" s="73">
        <f>SUM(T102:X102)</f>
        <v>2733.8</v>
      </c>
      <c r="Z102" s="45">
        <v>2022</v>
      </c>
      <c r="AA102" s="3"/>
      <c r="BT102" s="1"/>
      <c r="BU102" s="1"/>
      <c r="BV102" s="1"/>
    </row>
    <row r="103" spans="1:26" ht="31.5">
      <c r="A103" s="74"/>
      <c r="B103" s="74"/>
      <c r="C103" s="75"/>
      <c r="D103" s="75"/>
      <c r="E103" s="75"/>
      <c r="F103" s="75"/>
      <c r="G103" s="75"/>
      <c r="H103" s="75"/>
      <c r="I103" s="74"/>
      <c r="J103" s="74"/>
      <c r="K103" s="74"/>
      <c r="L103" s="74"/>
      <c r="M103" s="74"/>
      <c r="N103" s="74"/>
      <c r="O103" s="74"/>
      <c r="P103" s="74"/>
      <c r="Q103" s="74"/>
      <c r="R103" s="79" t="s">
        <v>124</v>
      </c>
      <c r="S103" s="34" t="s">
        <v>29</v>
      </c>
      <c r="T103" s="36">
        <v>15</v>
      </c>
      <c r="U103" s="36">
        <v>17</v>
      </c>
      <c r="V103" s="36">
        <v>21</v>
      </c>
      <c r="W103" s="36">
        <v>21</v>
      </c>
      <c r="X103" s="36">
        <v>23</v>
      </c>
      <c r="Y103" s="66">
        <f>SUM(T103:X103)</f>
        <v>97</v>
      </c>
      <c r="Z103" s="36">
        <v>2022</v>
      </c>
    </row>
    <row r="104" spans="1:26" ht="31.5">
      <c r="A104" s="74"/>
      <c r="B104" s="74"/>
      <c r="C104" s="75"/>
      <c r="D104" s="75"/>
      <c r="E104" s="75"/>
      <c r="F104" s="75"/>
      <c r="G104" s="75"/>
      <c r="H104" s="75"/>
      <c r="I104" s="74"/>
      <c r="J104" s="74"/>
      <c r="K104" s="74"/>
      <c r="L104" s="74"/>
      <c r="M104" s="74"/>
      <c r="N104" s="74"/>
      <c r="O104" s="74"/>
      <c r="P104" s="74"/>
      <c r="Q104" s="74"/>
      <c r="R104" s="80" t="s">
        <v>125</v>
      </c>
      <c r="S104" s="67" t="s">
        <v>29</v>
      </c>
      <c r="T104" s="45">
        <v>2</v>
      </c>
      <c r="U104" s="45">
        <v>2</v>
      </c>
      <c r="V104" s="45">
        <v>3</v>
      </c>
      <c r="W104" s="45">
        <v>4</v>
      </c>
      <c r="X104" s="45">
        <v>5</v>
      </c>
      <c r="Y104" s="66">
        <f>SUM(T104:X104)</f>
        <v>16</v>
      </c>
      <c r="Z104" s="45">
        <v>2022</v>
      </c>
    </row>
    <row r="105" spans="1:26" ht="48">
      <c r="A105" s="68"/>
      <c r="B105" s="68"/>
      <c r="C105" s="65"/>
      <c r="D105" s="65"/>
      <c r="E105" s="65"/>
      <c r="F105" s="65"/>
      <c r="G105" s="65"/>
      <c r="H105" s="65"/>
      <c r="I105" s="68"/>
      <c r="J105" s="68"/>
      <c r="K105" s="68"/>
      <c r="L105" s="68"/>
      <c r="M105" s="68"/>
      <c r="N105" s="68"/>
      <c r="O105" s="68"/>
      <c r="P105" s="68"/>
      <c r="Q105" s="68"/>
      <c r="R105" s="81" t="s">
        <v>126</v>
      </c>
      <c r="S105" s="34" t="s">
        <v>105</v>
      </c>
      <c r="T105" s="69">
        <v>1</v>
      </c>
      <c r="U105" s="69">
        <v>1</v>
      </c>
      <c r="V105" s="69">
        <v>1</v>
      </c>
      <c r="W105" s="69">
        <v>1</v>
      </c>
      <c r="X105" s="69">
        <v>1</v>
      </c>
      <c r="Y105" s="69">
        <v>1</v>
      </c>
      <c r="Z105" s="70">
        <v>2022</v>
      </c>
    </row>
    <row r="106" spans="1:26" ht="57" customHeight="1">
      <c r="A106" s="74"/>
      <c r="B106" s="74"/>
      <c r="C106" s="75"/>
      <c r="D106" s="75"/>
      <c r="E106" s="75"/>
      <c r="F106" s="75"/>
      <c r="G106" s="75"/>
      <c r="H106" s="75"/>
      <c r="I106" s="74"/>
      <c r="J106" s="74"/>
      <c r="K106" s="74"/>
      <c r="L106" s="74"/>
      <c r="M106" s="74"/>
      <c r="N106" s="74"/>
      <c r="O106" s="74"/>
      <c r="P106" s="74"/>
      <c r="Q106" s="74"/>
      <c r="R106" s="82" t="s">
        <v>127</v>
      </c>
      <c r="S106" s="71" t="s">
        <v>29</v>
      </c>
      <c r="T106" s="69">
        <v>1</v>
      </c>
      <c r="U106" s="69">
        <v>2</v>
      </c>
      <c r="V106" s="69">
        <v>2</v>
      </c>
      <c r="W106" s="69">
        <v>4</v>
      </c>
      <c r="X106" s="69">
        <v>4</v>
      </c>
      <c r="Y106" s="69">
        <f>SUM(T106:X106)</f>
        <v>13</v>
      </c>
      <c r="Z106" s="70">
        <v>2022</v>
      </c>
    </row>
    <row r="107" ht="18.75">
      <c r="Z107" s="1" t="s">
        <v>39</v>
      </c>
    </row>
  </sheetData>
  <sheetProtection selectLockedCells="1" selectUnlockedCells="1"/>
  <mergeCells count="23">
    <mergeCell ref="W1:Z1"/>
    <mergeCell ref="V4:Z4"/>
    <mergeCell ref="W5:AA5"/>
    <mergeCell ref="C8:AA8"/>
    <mergeCell ref="C9:AA9"/>
    <mergeCell ref="X3:Z3"/>
    <mergeCell ref="X7:Z7"/>
    <mergeCell ref="C10:AA10"/>
    <mergeCell ref="C11:AA11"/>
    <mergeCell ref="N12:Y12"/>
    <mergeCell ref="E13:AA13"/>
    <mergeCell ref="C14:AA14"/>
    <mergeCell ref="I16:AA16"/>
    <mergeCell ref="I17:AA17"/>
    <mergeCell ref="A19:N19"/>
    <mergeCell ref="R19:R22"/>
    <mergeCell ref="S19:S22"/>
    <mergeCell ref="T19:X21"/>
    <mergeCell ref="Y19:Z21"/>
    <mergeCell ref="A20:C21"/>
    <mergeCell ref="D20:E21"/>
    <mergeCell ref="F20:G21"/>
    <mergeCell ref="H20:N21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2019-06-18T08:02:56Z</cp:lastPrinted>
  <dcterms:modified xsi:type="dcterms:W3CDTF">2019-06-18T08:05:01Z</dcterms:modified>
  <cp:category/>
  <cp:version/>
  <cp:contentType/>
  <cp:contentStatus/>
</cp:coreProperties>
</file>