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  <sheet name="Лист1" sheetId="2" r:id="rId2"/>
  </sheets>
  <definedNames>
    <definedName name="Excel_BuiltIn_Print_Titles" localSheetId="0">'Приложение 1'!$A$14:$IP$16</definedName>
    <definedName name="_xlnm.Print_Titles" localSheetId="0">'Приложение 1'!$14:$16</definedName>
    <definedName name="_xlnm.Print_Area" localSheetId="0">'Приложение 1'!$A$1:$Z$76</definedName>
  </definedNames>
  <calcPr fullCalcOnLoad="1"/>
</workbook>
</file>

<file path=xl/sharedStrings.xml><?xml version="1.0" encoding="utf-8"?>
<sst xmlns="http://schemas.openxmlformats.org/spreadsheetml/2006/main" count="135" uniqueCount="86">
  <si>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</si>
  <si>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</si>
  <si>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</si>
  <si>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</si>
  <si>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</si>
  <si>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</si>
  <si>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</si>
  <si>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</si>
  <si>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</si>
  <si>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</si>
  <si>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</si>
  <si>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</si>
  <si>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</si>
  <si>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</si>
  <si>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
нет-0</t>
  </si>
  <si>
    <t xml:space="preserve">Характеристика   муниципальной   программы  </t>
  </si>
  <si>
    <t xml:space="preserve">1.Программа - муниципальная  программа   </t>
  </si>
  <si>
    <t xml:space="preserve">2. Подпрограмма  - подпрограмма муниципальной  программы </t>
  </si>
  <si>
    <t>2024  год</t>
  </si>
  <si>
    <t>2025  год</t>
  </si>
  <si>
    <t>2026  год</t>
  </si>
  <si>
    <t>2027  год</t>
  </si>
  <si>
    <t>2028  год</t>
  </si>
  <si>
    <t>Подпрограмма 1   "Реализация функций муниципального управления"</t>
  </si>
  <si>
    <t>Показатель 1 "Обеспечение бесперебойного функционирования органов местного самоуправления"</t>
  </si>
  <si>
    <r>
      <t xml:space="preserve">Показатель 1 </t>
    </r>
    <r>
      <rPr>
        <sz val="12"/>
        <rFont val="Times New Roman"/>
        <family val="1"/>
      </rPr>
      <t>"Финансовое обеспечение деятельности Главы Конаковского муниципального округа"</t>
    </r>
  </si>
  <si>
    <t>Задача  2 "Исполнение государственных полномочий, переданных на муниципальный уровень"</t>
  </si>
  <si>
    <r>
      <t xml:space="preserve">Показатель 1 </t>
    </r>
    <r>
      <rPr>
        <sz val="12"/>
        <rFont val="Times New Roman"/>
        <family val="1"/>
      </rPr>
      <t>"Обеспечение деятельности административной комиссии"</t>
    </r>
  </si>
  <si>
    <r>
      <t xml:space="preserve">Показатель 1 </t>
    </r>
    <r>
      <rPr>
        <sz val="12"/>
        <rFont val="Times New Roman"/>
        <family val="1"/>
      </rPr>
      <t>"Обеспечение бесперебойного функционирования отдела записи актов гражданского состояния"</t>
    </r>
  </si>
  <si>
    <r>
      <t xml:space="preserve">Показатель 1 </t>
    </r>
    <r>
      <rPr>
        <sz val="12"/>
        <rFont val="Times New Roman"/>
        <family val="1"/>
      </rPr>
      <t>"Обеспечение деятельности комиссии по делам несовершеннолетних"</t>
    </r>
  </si>
  <si>
    <r>
      <t xml:space="preserve">Показатель 1 </t>
    </r>
    <r>
      <rPr>
        <sz val="12"/>
        <rFont val="Times New Roman"/>
        <family val="1"/>
      </rPr>
      <t>"Обеспечение деятельности по составлению (изменению) списков кандидатов в присяжные заседатели федеральных судов общей юрисдикции в Российской Федерации"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</si>
  <si>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реализации отдельных государственных полномочий по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 в сельской местности"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</si>
  <si>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затрат на содержание муниципальных казенных учреждений"</t>
    </r>
  </si>
  <si>
    <r>
      <t xml:space="preserve">Мероприятие     2.004 </t>
    </r>
    <r>
      <rPr>
        <sz val="12"/>
        <rFont val="Times New Roman"/>
        <family val="1"/>
      </rPr>
      <t xml:space="preserve"> "Финансовое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</si>
  <si>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расходов на выплату доплат к пенсиям муниципальных служащих муниципального округа"</t>
    </r>
  </si>
  <si>
    <t xml:space="preserve">Обеспечивающая подпрограмма </t>
  </si>
  <si>
    <r>
      <t xml:space="preserve">Мероприятие   1.001 </t>
    </r>
    <r>
      <rPr>
        <sz val="12"/>
        <rFont val="Times New Roman"/>
        <family val="1"/>
      </rPr>
      <t xml:space="preserve"> "Обеспечение деятельности Главы Конаковского муниципального округа"</t>
    </r>
  </si>
  <si>
    <t>Задача  1 "Выполнение Администрацией Конаковского муниципального округа возложенных муниципальных функций"</t>
  </si>
  <si>
    <r>
      <t xml:space="preserve">Мероприятие   1.002 </t>
    </r>
    <r>
      <rPr>
        <sz val="12"/>
        <rFont val="Times New Roman"/>
        <family val="1"/>
      </rPr>
      <t xml:space="preserve"> "Профессиональная подготовка, переподготовка и повышение квалификации"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</si>
  <si>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затрат на проведение значимых мероприятий и иных расходов"</t>
    </r>
  </si>
  <si>
    <r>
      <t xml:space="preserve">Мероприятие   1.003 </t>
    </r>
    <r>
      <rPr>
        <sz val="12"/>
        <rFont val="Times New Roman"/>
        <family val="1"/>
      </rPr>
      <t xml:space="preserve"> "Проведение значимых мероприятий и иные расходы"</t>
    </r>
  </si>
  <si>
    <r>
      <t xml:space="preserve">Административное мероприятие   1.001 </t>
    </r>
    <r>
      <rPr>
        <sz val="12"/>
        <rFont val="Times New Roman"/>
        <family val="1"/>
      </rPr>
      <t xml:space="preserve"> "Обеспечение открытости и прозрачности бюджетного процесса"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</si>
  <si>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помещений"</t>
    </r>
  </si>
  <si>
    <t>Показатель 1 "Обеспечение реализации отдельных государственных полномочий, переданных на муниципальный уровень"</t>
  </si>
  <si>
    <r>
      <t xml:space="preserve">Показатель 1 </t>
    </r>
    <r>
      <rPr>
        <sz val="12"/>
        <rFont val="Times New Roman"/>
        <family val="1"/>
      </rPr>
      <t>"Повышение качества первичного воинского учета в отношении граждан, проживающих или прибывающих на территории Конаковского муниципального округа"</t>
    </r>
  </si>
  <si>
    <r>
      <t xml:space="preserve">Мероприятие   1.002 </t>
    </r>
    <r>
      <rPr>
        <sz val="12"/>
        <rFont val="Times New Roman"/>
        <family val="1"/>
      </rPr>
      <t xml:space="preserve"> "Обеспечение деятельности органов управления муниципального округа"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</si>
  <si>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деятельности органов управления муниципального округа"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</si>
  <si>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деятельности органов управления муниципального округа, не являющихся муниципальными служащими"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</si>
  <si>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расходов, связанных с проведением организационно-штатных мероприятий"</t>
    </r>
  </si>
  <si>
    <r>
      <t xml:space="preserve">Мероприятие   1.004 </t>
    </r>
    <r>
      <rPr>
        <sz val="12"/>
        <rFont val="Times New Roman"/>
        <family val="1"/>
      </rPr>
      <t xml:space="preserve"> "Доплаты к пенсиям муниципальных служащих муниципального округа"</t>
    </r>
  </si>
  <si>
    <r>
      <t xml:space="preserve">Административное мероприятие   1.002 </t>
    </r>
    <r>
      <rPr>
        <sz val="12"/>
        <rFont val="Times New Roman"/>
        <family val="1"/>
      </rPr>
      <t xml:space="preserve"> "Реализация полномочий по взысканию дебиторской задолженности по платежам в бюджет, пеням и штрафам"</t>
    </r>
  </si>
  <si>
    <t>"Муниципальное управление Конаковского муниципального округа Тверской области" на 2024 - 2028 годы</t>
  </si>
  <si>
    <r>
      <t>Цель</t>
    </r>
    <r>
      <rPr>
        <sz val="12"/>
        <rFont val="Times New Roman"/>
        <family val="1"/>
      </rPr>
      <t xml:space="preserve"> "Создание условий для бесперебойного функционирования  системы местного самоуправления Конаковского муниципального округа"</t>
    </r>
  </si>
  <si>
    <r>
      <t>Показатель 1</t>
    </r>
    <r>
      <rPr>
        <sz val="12"/>
        <rFont val="Times New Roman"/>
        <family val="1"/>
      </rPr>
      <t xml:space="preserve"> "Обеспечение бесперебойного функционирования органов местного самоуправления Конаковского муниципального округа"</t>
    </r>
  </si>
  <si>
    <r>
      <t xml:space="preserve">Мероприятие   1.003 </t>
    </r>
    <r>
      <rPr>
        <sz val="12"/>
        <rFont val="Times New Roman"/>
        <family val="1"/>
      </rPr>
      <t xml:space="preserve"> "Обеспечение деятельности работников прочих структурных подразделений Администрации Конаковского муниципального округа"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</si>
  <si>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деятельности работников прочих структурных подразделений Администрации Конаковского муниципального округа"</t>
    </r>
  </si>
  <si>
    <r>
      <t xml:space="preserve">Мероприятие   1.004 </t>
    </r>
    <r>
      <rPr>
        <sz val="12"/>
        <rFont val="Times New Roman"/>
        <family val="1"/>
      </rPr>
      <t xml:space="preserve"> "Обеспечение деятельности работников органов управления муниципального округа, не являющихся муниципальными служащими"</t>
    </r>
  </si>
  <si>
    <t>R</t>
  </si>
  <si>
    <r>
      <t xml:space="preserve">Мероприятие     2.008 </t>
    </r>
    <r>
      <rPr>
        <sz val="12"/>
        <rFont val="Times New Roman"/>
        <family val="1"/>
      </rPr>
      <t xml:space="preserve"> "Расходы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</si>
  <si>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расходов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области"</t>
    </r>
  </si>
  <si>
    <r>
      <t xml:space="preserve">Мероприятие     2.001 </t>
    </r>
    <r>
      <rPr>
        <sz val="12"/>
        <rFont val="Times New Roman"/>
        <family val="1"/>
      </rPr>
      <t xml:space="preserve"> "Обеспечение первичного воинского учета с целью осуществления переданных полномочий Российской Федерации по первичному воинскому учету"</t>
    </r>
  </si>
  <si>
    <r>
      <t>Мероприятие     2.003</t>
    </r>
    <r>
      <rPr>
        <sz val="12"/>
        <rFont val="Times New Roman"/>
        <family val="1"/>
      </rPr>
      <t xml:space="preserve"> "Финансовое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несовершеннолетних"</t>
    </r>
  </si>
  <si>
    <r>
      <t xml:space="preserve">Мероприятие     2.005 </t>
    </r>
    <r>
      <rPr>
        <sz val="12"/>
        <rFont val="Times New Roman"/>
        <family val="1"/>
      </rPr>
      <t xml:space="preserve">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  </r>
  </si>
  <si>
    <r>
      <t xml:space="preserve">Мероприятие     2.006 </t>
    </r>
    <r>
      <rPr>
        <sz val="12"/>
        <rFont val="Times New Roman"/>
        <family val="1"/>
      </rPr>
      <t xml:space="preserve"> "Осуществление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 в сельской местности"</t>
    </r>
  </si>
  <si>
    <r>
      <t xml:space="preserve">Мероприятие     2.007 </t>
    </r>
    <r>
      <rPr>
        <sz val="12"/>
        <rFont val="Times New Roman"/>
        <family val="1"/>
      </rPr>
      <t xml:space="preserve"> "Обеспечение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помещений"</t>
    </r>
  </si>
  <si>
    <r>
      <t xml:space="preserve">Показатель 1 </t>
    </r>
    <r>
      <rPr>
        <sz val="12"/>
        <rFont val="Times New Roman"/>
        <family val="1"/>
      </rPr>
      <t>"Эффективное выполнение Администрацией Конаковского муниципального округа возложенных муниципальных функций"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</si>
  <si>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затрат на профессиональную подготовку, переподготовку и повышение квалификации"</t>
    </r>
  </si>
  <si>
    <r>
      <t xml:space="preserve">Мероприятие   1.001 </t>
    </r>
    <r>
      <rPr>
        <sz val="12"/>
        <rFont val="Times New Roman"/>
        <family val="1"/>
      </rPr>
      <t xml:space="preserve"> " Расходы на содержание муниципальных казенных учреждений"</t>
    </r>
  </si>
  <si>
    <r>
      <t xml:space="preserve">Мероприятие     2.002 </t>
    </r>
    <r>
      <rPr>
        <sz val="12"/>
        <rFont val="Times New Roman"/>
        <family val="1"/>
      </rPr>
      <t xml:space="preserve"> "Осуществление переданных органам местного самоуправления Тверской области  полномочий на государственную регистрацию актов гражданского состояния"</t>
    </r>
  </si>
  <si>
    <t>Всего подпрограмма 1:</t>
  </si>
  <si>
    <r>
      <t xml:space="preserve">Задача 1 </t>
    </r>
    <r>
      <rPr>
        <sz val="12"/>
        <color indexed="8"/>
        <rFont val="Times New Roman"/>
        <family val="1"/>
      </rPr>
      <t>«Выполнение Администрацией Конаковского муниципального округа возложенных муниципальных функций»</t>
    </r>
  </si>
  <si>
    <r>
      <t xml:space="preserve">Задача 2: </t>
    </r>
    <r>
      <rPr>
        <sz val="12"/>
        <color indexed="8"/>
        <rFont val="Times New Roman"/>
        <family val="1"/>
      </rPr>
      <t>«Исполнение государственных полномочий, переданных на муниципальный уровень»</t>
    </r>
  </si>
  <si>
    <t>Задача  1 "Руководство и управление в сфере установленных функций"</t>
  </si>
  <si>
    <r>
      <t xml:space="preserve">Мероприятие   1.006 </t>
    </r>
    <r>
      <rPr>
        <sz val="12"/>
        <rFont val="Times New Roman"/>
        <family val="1"/>
      </rPr>
      <t xml:space="preserve"> "Расходы, связанные с проведением организационно-штатных мероприятий"</t>
    </r>
  </si>
  <si>
    <r>
      <t xml:space="preserve">Мероприятие   1.005 </t>
    </r>
    <r>
      <rPr>
        <sz val="12"/>
        <rFont val="Times New Roman"/>
        <family val="1"/>
      </rPr>
      <t xml:space="preserve"> " Расходы на содержание муниципальных казенных учреждений"</t>
    </r>
  </si>
  <si>
    <r>
      <t xml:space="preserve">Показатель 1 </t>
    </r>
    <r>
      <rPr>
        <sz val="12"/>
        <rFont val="Times New Roman"/>
        <family val="1"/>
      </rPr>
      <t>"Динамика снижения просроченной дебиторской задолженности"</t>
    </r>
  </si>
  <si>
    <t>%</t>
  </si>
  <si>
    <t>Д</t>
  </si>
  <si>
    <r>
      <t xml:space="preserve">Мероприятие   1.005 </t>
    </r>
    <r>
      <rPr>
        <sz val="12"/>
        <rFont val="Times New Roman"/>
        <family val="1"/>
      </rPr>
      <t xml:space="preserve"> "Расходы на содержание имущества, находящегося в собственности Конаковского муниципального округа"</t>
    </r>
  </si>
  <si>
    <r>
      <t xml:space="preserve">Показатель 1 </t>
    </r>
    <r>
      <rPr>
        <sz val="12"/>
        <rFont val="Times New Roman"/>
        <family val="1"/>
      </rPr>
      <t>"Финансовое обеспечение расходов на содержание имущества, находящегося в собственности Конаковского муниципального округа"</t>
    </r>
  </si>
  <si>
    <t xml:space="preserve">"Приложение
к Муниципальной программе 
</t>
  </si>
  <si>
    <t>"</t>
  </si>
  <si>
    <t>Главный администратор муниципальной  программы  - Администрация Конаковского муниципального округа</t>
  </si>
  <si>
    <t xml:space="preserve"> Администратор муниципальной  программы  - Отдел экономики Администрации Конаковского муниципального округа</t>
  </si>
  <si>
    <t xml:space="preserve">Исполнители муниципальной программы -  МКУ ОБиПЭО; Отдел жилищно-коммунального хозяйства МКУ ОЕЗ; Кадровая служба Администрации Конаковского муниципального округа; Служба протокола Администрации Конаковского муниципального округа; Отдел ЗАГС Администрации Конаковского  муниципального округа; Заместитель главы администрации Конаковского района по правовым вопросам, Управляющий делами; Главный специалист Комиссии по делам несовершеннолетних и защите их прав;  Главный специалист не муниципальной службы Административной комиссии Конаковского  муниципального округа
</t>
  </si>
  <si>
    <t xml:space="preserve">Приложение 5 
к Постановлению Администрации Конаковского муниципального округа
                                                                                    от 16.04.2024г.  № 297                      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</si>
</sst>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\ _₽_-;\-* #,##0.0\ _₽_-;_-* &quot;-&quot;??\ _₽_-;_-@_-"/>
    <numFmt numFmtId="172" formatCode="_-* #,##0.000\ _₽_-;\-* #,##0.000\ _₽_-;_-* &quot;-&quot;??\ _₽_-;_-@_-"/>
    <numFmt numFmtId="173" formatCode="0.0000"/>
    <numFmt numFmtId="174" formatCode="_-* #,##0.000\ _₽_-;\-* #,##0.000\ _₽_-;_-* &quot;-&quot;???\ _₽_-;_-@_-"/>
    <numFmt numFmtId="175" formatCode="#,##0.000"/>
    <numFmt numFmtId="176" formatCode="#,##0.000_ ;\-#,##0.000\ 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8" borderId="0" applyNumberFormat="0" applyBorder="0" applyAlignment="0" applyProtection="0"/>
    <xf numFmtId="0" fontId="41" fillId="20" borderId="0" applyNumberFormat="0" applyBorder="0" applyAlignment="0" applyProtection="0"/>
    <xf numFmtId="0" fontId="0" fillId="14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16" borderId="0" applyNumberFormat="0" applyBorder="0" applyAlignment="0" applyProtection="0"/>
    <xf numFmtId="0" fontId="42" fillId="26" borderId="0" applyNumberFormat="0" applyBorder="0" applyAlignment="0" applyProtection="0"/>
    <xf numFmtId="0" fontId="2" fillId="18" borderId="0" applyNumberFormat="0" applyBorder="0" applyAlignment="0" applyProtection="0"/>
    <xf numFmtId="0" fontId="4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42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wrapText="1"/>
    </xf>
    <xf numFmtId="0" fontId="24" fillId="43" borderId="10" xfId="0" applyFont="1" applyFill="1" applyBorder="1" applyAlignment="1">
      <alignment vertical="top" wrapText="1"/>
    </xf>
    <xf numFmtId="0" fontId="29" fillId="43" borderId="10" xfId="0" applyFont="1" applyFill="1" applyBorder="1" applyAlignment="1">
      <alignment horizontal="center" wrapText="1"/>
    </xf>
    <xf numFmtId="49" fontId="29" fillId="43" borderId="10" xfId="0" applyNumberFormat="1" applyFont="1" applyFill="1" applyBorder="1" applyAlignment="1">
      <alignment horizontal="center" wrapText="1"/>
    </xf>
    <xf numFmtId="0" fontId="24" fillId="4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164" fontId="29" fillId="43" borderId="1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vertical="top" wrapText="1"/>
    </xf>
    <xf numFmtId="0" fontId="32" fillId="0" borderId="0" xfId="0" applyFont="1" applyAlignment="1">
      <alignment horizontal="center"/>
    </xf>
    <xf numFmtId="0" fontId="24" fillId="5" borderId="13" xfId="0" applyFont="1" applyFill="1" applyBorder="1" applyAlignment="1">
      <alignment vertical="top" wrapText="1"/>
    </xf>
    <xf numFmtId="172" fontId="29" fillId="0" borderId="10" xfId="78" applyNumberFormat="1" applyFont="1" applyFill="1" applyBorder="1" applyAlignment="1">
      <alignment horizontal="center" wrapText="1"/>
    </xf>
    <xf numFmtId="172" fontId="29" fillId="45" borderId="10" xfId="78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4" fillId="44" borderId="15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4" xfId="0" applyFont="1" applyFill="1" applyBorder="1" applyAlignment="1">
      <alignment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vertical="top" wrapText="1"/>
    </xf>
    <xf numFmtId="172" fontId="29" fillId="43" borderId="10" xfId="78" applyNumberFormat="1" applyFont="1" applyFill="1" applyBorder="1" applyAlignment="1">
      <alignment horizontal="center"/>
    </xf>
    <xf numFmtId="176" fontId="29" fillId="43" borderId="10" xfId="78" applyNumberFormat="1" applyFont="1" applyFill="1" applyBorder="1" applyAlignment="1">
      <alignment horizontal="center"/>
    </xf>
    <xf numFmtId="0" fontId="29" fillId="43" borderId="12" xfId="0" applyFont="1" applyFill="1" applyBorder="1" applyAlignment="1">
      <alignment horizontal="center" wrapText="1"/>
    </xf>
    <xf numFmtId="0" fontId="29" fillId="43" borderId="13" xfId="0" applyFont="1" applyFill="1" applyBorder="1" applyAlignment="1">
      <alignment horizontal="center" wrapText="1"/>
    </xf>
    <xf numFmtId="0" fontId="29" fillId="43" borderId="14" xfId="0" applyFont="1" applyFill="1" applyBorder="1" applyAlignment="1">
      <alignment horizontal="center" wrapText="1"/>
    </xf>
    <xf numFmtId="0" fontId="29" fillId="43" borderId="13" xfId="0" applyFont="1" applyFill="1" applyBorder="1" applyAlignment="1">
      <alignment wrapText="1"/>
    </xf>
    <xf numFmtId="175" fontId="29" fillId="43" borderId="13" xfId="0" applyNumberFormat="1" applyFont="1" applyFill="1" applyBorder="1" applyAlignment="1">
      <alignment horizontal="center" wrapText="1"/>
    </xf>
    <xf numFmtId="0" fontId="29" fillId="43" borderId="17" xfId="0" applyFont="1" applyFill="1" applyBorder="1" applyAlignment="1">
      <alignment horizontal="center" wrapText="1"/>
    </xf>
    <xf numFmtId="172" fontId="29" fillId="43" borderId="13" xfId="78" applyNumberFormat="1" applyFont="1" applyFill="1" applyBorder="1" applyAlignment="1">
      <alignment horizontal="center" wrapText="1"/>
    </xf>
    <xf numFmtId="0" fontId="29" fillId="43" borderId="15" xfId="0" applyFont="1" applyFill="1" applyBorder="1" applyAlignment="1">
      <alignment horizontal="center" wrapText="1"/>
    </xf>
    <xf numFmtId="172" fontId="29" fillId="43" borderId="15" xfId="78" applyNumberFormat="1" applyFont="1" applyFill="1" applyBorder="1" applyAlignment="1">
      <alignment horizontal="center" wrapText="1"/>
    </xf>
    <xf numFmtId="175" fontId="29" fillId="43" borderId="12" xfId="0" applyNumberFormat="1" applyFont="1" applyFill="1" applyBorder="1" applyAlignment="1">
      <alignment horizontal="center" wrapText="1"/>
    </xf>
    <xf numFmtId="175" fontId="29" fillId="43" borderId="10" xfId="78" applyNumberFormat="1" applyFont="1" applyFill="1" applyBorder="1" applyAlignment="1">
      <alignment horizontal="center"/>
    </xf>
    <xf numFmtId="172" fontId="29" fillId="43" borderId="12" xfId="78" applyNumberFormat="1" applyFont="1" applyFill="1" applyBorder="1" applyAlignment="1">
      <alignment horizontal="center"/>
    </xf>
    <xf numFmtId="175" fontId="29" fillId="43" borderId="12" xfId="78" applyNumberFormat="1" applyFont="1" applyFill="1" applyBorder="1" applyAlignment="1">
      <alignment horizontal="center"/>
    </xf>
    <xf numFmtId="0" fontId="45" fillId="0" borderId="18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0" fontId="29" fillId="43" borderId="12" xfId="0" applyFont="1" applyFill="1" applyBorder="1" applyAlignment="1">
      <alignment horizontal="center" wrapText="1"/>
    </xf>
    <xf numFmtId="0" fontId="29" fillId="43" borderId="17" xfId="0" applyFont="1" applyFill="1" applyBorder="1" applyAlignment="1">
      <alignment horizontal="center" wrapText="1"/>
    </xf>
    <xf numFmtId="0" fontId="29" fillId="43" borderId="15" xfId="0" applyFont="1" applyFill="1" applyBorder="1" applyAlignment="1">
      <alignment horizontal="center" wrapText="1"/>
    </xf>
    <xf numFmtId="0" fontId="28" fillId="43" borderId="10" xfId="0" applyFont="1" applyFill="1" applyBorder="1" applyAlignment="1">
      <alignment horizontal="center" vertical="center" wrapText="1"/>
    </xf>
    <xf numFmtId="0" fontId="34" fillId="43" borderId="12" xfId="0" applyFont="1" applyFill="1" applyBorder="1" applyAlignment="1">
      <alignment horizontal="center" vertical="center"/>
    </xf>
    <xf numFmtId="0" fontId="28" fillId="43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75" fontId="29" fillId="43" borderId="17" xfId="0" applyNumberFormat="1" applyFont="1" applyFill="1" applyBorder="1" applyAlignment="1">
      <alignment horizontal="center" wrapText="1"/>
    </xf>
    <xf numFmtId="172" fontId="29" fillId="43" borderId="15" xfId="78" applyNumberFormat="1" applyFont="1" applyFill="1" applyBorder="1" applyAlignment="1">
      <alignment horizontal="center"/>
    </xf>
    <xf numFmtId="175" fontId="29" fillId="43" borderId="10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wrapText="1"/>
    </xf>
    <xf numFmtId="172" fontId="36" fillId="46" borderId="0" xfId="78" applyNumberFormat="1" applyFont="1" applyFill="1" applyAlignment="1">
      <alignment/>
    </xf>
    <xf numFmtId="174" fontId="0" fillId="0" borderId="0" xfId="0" applyNumberFormat="1" applyAlignment="1">
      <alignment/>
    </xf>
    <xf numFmtId="172" fontId="29" fillId="43" borderId="10" xfId="78" applyNumberFormat="1" applyFont="1" applyFill="1" applyBorder="1" applyAlignment="1">
      <alignment horizontal="center" wrapText="1"/>
    </xf>
    <xf numFmtId="176" fontId="29" fillId="43" borderId="10" xfId="78" applyNumberFormat="1" applyFont="1" applyFill="1" applyBorder="1" applyAlignment="1">
      <alignment horizontal="center" wrapText="1"/>
    </xf>
    <xf numFmtId="175" fontId="29" fillId="43" borderId="14" xfId="0" applyNumberFormat="1" applyFont="1" applyFill="1" applyBorder="1" applyAlignment="1">
      <alignment horizontal="center" wrapText="1"/>
    </xf>
    <xf numFmtId="0" fontId="32" fillId="43" borderId="0" xfId="0" applyFont="1" applyFill="1" applyAlignment="1">
      <alignment horizontal="center"/>
    </xf>
    <xf numFmtId="0" fontId="0" fillId="43" borderId="0" xfId="0" applyFill="1" applyAlignment="1">
      <alignment horizontal="center"/>
    </xf>
    <xf numFmtId="0" fontId="29" fillId="43" borderId="12" xfId="0" applyFont="1" applyFill="1" applyBorder="1" applyAlignment="1">
      <alignment horizontal="center" wrapText="1"/>
    </xf>
    <xf numFmtId="0" fontId="29" fillId="43" borderId="17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/>
    </xf>
    <xf numFmtId="0" fontId="27" fillId="43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 vertical="top" wrapText="1"/>
    </xf>
    <xf numFmtId="0" fontId="29" fillId="43" borderId="10" xfId="0" applyFont="1" applyFill="1" applyBorder="1" applyAlignment="1">
      <alignment horizontal="center" vertical="center" wrapText="1"/>
    </xf>
    <xf numFmtId="0" fontId="29" fillId="43" borderId="11" xfId="0" applyFont="1" applyFill="1" applyBorder="1" applyAlignment="1">
      <alignment horizontal="center" vertical="center" wrapText="1"/>
    </xf>
    <xf numFmtId="172" fontId="29" fillId="47" borderId="10" xfId="78" applyNumberFormat="1" applyFont="1" applyFill="1" applyBorder="1" applyAlignment="1">
      <alignment horizontal="center" wrapText="1"/>
    </xf>
    <xf numFmtId="174" fontId="32" fillId="43" borderId="0" xfId="0" applyNumberFormat="1" applyFont="1" applyFill="1" applyAlignment="1">
      <alignment horizontal="center"/>
    </xf>
    <xf numFmtId="0" fontId="32" fillId="43" borderId="0" xfId="0" applyFont="1" applyFill="1" applyAlignment="1">
      <alignment horizontal="right" wrapText="1"/>
    </xf>
    <xf numFmtId="0" fontId="18" fillId="0" borderId="0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left" vertical="center" wrapText="1"/>
    </xf>
    <xf numFmtId="0" fontId="24" fillId="5" borderId="22" xfId="0" applyFont="1" applyFill="1" applyBorder="1" applyAlignment="1">
      <alignment horizontal="left" vertical="center" wrapText="1"/>
    </xf>
    <xf numFmtId="0" fontId="29" fillId="43" borderId="17" xfId="0" applyFont="1" applyFill="1" applyBorder="1" applyAlignment="1">
      <alignment horizontal="center" wrapText="1"/>
    </xf>
    <xf numFmtId="0" fontId="29" fillId="43" borderId="23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24" fillId="5" borderId="12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5" xfId="0" applyFont="1" applyFill="1" applyBorder="1" applyAlignment="1">
      <alignment horizontal="left" vertical="center" wrapText="1"/>
    </xf>
    <xf numFmtId="0" fontId="29" fillId="43" borderId="12" xfId="0" applyFont="1" applyFill="1" applyBorder="1" applyAlignment="1">
      <alignment horizontal="center" wrapText="1"/>
    </xf>
    <xf numFmtId="0" fontId="29" fillId="43" borderId="15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9" fillId="43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tabSelected="1" view="pageBreakPreview" zoomScale="50" zoomScaleNormal="75" zoomScaleSheetLayoutView="50" workbookViewId="0" topLeftCell="A70">
      <selection activeCell="AG16" sqref="AG16"/>
    </sheetView>
  </sheetViews>
  <sheetFormatPr defaultColWidth="9.00390625" defaultRowHeight="15"/>
  <cols>
    <col min="1" max="1" width="3.421875" style="0" customWidth="1"/>
    <col min="2" max="2" width="3.00390625" style="0" customWidth="1"/>
    <col min="3" max="8" width="3.140625" style="1" customWidth="1"/>
    <col min="9" max="9" width="4.140625" style="1" customWidth="1"/>
    <col min="10" max="10" width="4.7109375" style="0" customWidth="1"/>
    <col min="11" max="11" width="5.00390625" style="0" customWidth="1"/>
    <col min="12" max="12" width="6.140625" style="0" customWidth="1"/>
    <col min="13" max="13" width="5.8515625" style="0" customWidth="1"/>
    <col min="14" max="14" width="6.7109375" style="0" customWidth="1"/>
    <col min="15" max="15" width="9.28125" style="0" customWidth="1"/>
    <col min="16" max="16" width="6.8515625" style="0" customWidth="1"/>
    <col min="17" max="17" width="8.00390625" style="2" customWidth="1"/>
    <col min="18" max="18" width="90.28125" style="0" customWidth="1"/>
    <col min="19" max="19" width="11.57421875" style="0" customWidth="1"/>
    <col min="20" max="20" width="13.8515625" style="99" bestFit="1" customWidth="1"/>
    <col min="21" max="24" width="12.7109375" style="99" bestFit="1" customWidth="1"/>
    <col min="25" max="25" width="13.8515625" style="41" bestFit="1" customWidth="1"/>
    <col min="26" max="26" width="12.8515625" style="3" customWidth="1"/>
    <col min="27" max="74" width="9.140625" style="4" customWidth="1"/>
  </cols>
  <sheetData>
    <row r="1" spans="21:26" ht="62.25" customHeight="1">
      <c r="U1" s="110" t="s">
        <v>85</v>
      </c>
      <c r="V1" s="110"/>
      <c r="W1" s="110"/>
      <c r="X1" s="110"/>
      <c r="Y1" s="110"/>
      <c r="Z1" s="110"/>
    </row>
    <row r="2" spans="18:26" ht="54" customHeight="1">
      <c r="R2" s="132" t="s">
        <v>80</v>
      </c>
      <c r="S2" s="132"/>
      <c r="T2" s="132"/>
      <c r="U2" s="132"/>
      <c r="V2" s="132"/>
      <c r="W2" s="132"/>
      <c r="X2" s="132"/>
      <c r="Y2" s="132"/>
      <c r="Z2" s="132"/>
    </row>
    <row r="3" spans="1:32" s="10" customFormat="1" ht="21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7"/>
      <c r="AB3" s="8"/>
      <c r="AC3" s="8"/>
      <c r="AD3" s="8"/>
      <c r="AE3" s="9"/>
      <c r="AF3" s="9"/>
    </row>
    <row r="4" spans="1:32" s="10" customFormat="1" ht="24" customHeight="1">
      <c r="A4" s="128" t="s">
        <v>15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7"/>
      <c r="AB4" s="8"/>
      <c r="AC4" s="8"/>
      <c r="AD4" s="8"/>
      <c r="AE4" s="9"/>
      <c r="AF4" s="9"/>
    </row>
    <row r="5" spans="1:32" s="10" customFormat="1" ht="17.25" customHeight="1">
      <c r="A5" s="129" t="s">
        <v>51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1"/>
      <c r="AB5" s="12"/>
      <c r="AC5" s="12"/>
      <c r="AD5" s="12"/>
      <c r="AE5" s="13"/>
      <c r="AF5" s="13"/>
    </row>
    <row r="6" spans="1:32" s="10" customFormat="1" ht="26.25" customHeight="1">
      <c r="A6" s="130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7"/>
      <c r="AB6" s="8"/>
      <c r="AC6" s="8"/>
      <c r="AD6" s="8"/>
      <c r="AE6" s="13"/>
      <c r="AF6" s="13"/>
    </row>
    <row r="7" spans="1:32" s="10" customFormat="1" ht="20.25" customHeight="1">
      <c r="A7" s="116" t="s">
        <v>82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7"/>
      <c r="AB7" s="8"/>
      <c r="AC7" s="8"/>
      <c r="AD7" s="8"/>
      <c r="AE7" s="13"/>
      <c r="AF7" s="13"/>
    </row>
    <row r="8" spans="1:32" s="10" customFormat="1" ht="20.25" customHeight="1">
      <c r="A8" s="116" t="s">
        <v>83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7"/>
      <c r="AB8" s="8"/>
      <c r="AC8" s="8"/>
      <c r="AD8" s="8"/>
      <c r="AE8" s="13"/>
      <c r="AF8" s="13"/>
    </row>
    <row r="9" spans="1:32" s="10" customFormat="1" ht="49.5" customHeight="1">
      <c r="A9" s="117" t="s">
        <v>84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7"/>
      <c r="AB9" s="8"/>
      <c r="AC9" s="8"/>
      <c r="AD9" s="8"/>
      <c r="AE9" s="13"/>
      <c r="AF9" s="13"/>
    </row>
    <row r="10" spans="1:32" s="10" customFormat="1" ht="15.75" customHeight="1">
      <c r="A10" s="14"/>
      <c r="B10" s="14"/>
      <c r="C10" s="14"/>
      <c r="D10" s="14"/>
      <c r="E10" s="14"/>
      <c r="F10" s="14"/>
      <c r="G10" s="14"/>
      <c r="H10" s="14"/>
      <c r="I10" s="15" t="s">
        <v>1</v>
      </c>
      <c r="J10" s="15"/>
      <c r="K10" s="15"/>
      <c r="L10" s="15"/>
      <c r="M10" s="15"/>
      <c r="N10" s="15"/>
      <c r="O10" s="15"/>
      <c r="P10" s="15"/>
      <c r="Q10" s="16"/>
      <c r="R10" s="15"/>
      <c r="S10" s="15"/>
      <c r="T10" s="103"/>
      <c r="U10" s="104"/>
      <c r="V10" s="104"/>
      <c r="W10" s="104"/>
      <c r="X10" s="104"/>
      <c r="Y10" s="7"/>
      <c r="Z10" s="7"/>
      <c r="AA10" s="17"/>
      <c r="AB10" s="9"/>
      <c r="AC10" s="9"/>
      <c r="AD10" s="9"/>
      <c r="AE10" s="9"/>
      <c r="AF10" s="9"/>
    </row>
    <row r="11" spans="1:32" s="10" customFormat="1" ht="13.5" customHeight="1">
      <c r="A11" s="14"/>
      <c r="B11" s="14"/>
      <c r="C11" s="14"/>
      <c r="D11" s="14"/>
      <c r="E11" s="14"/>
      <c r="F11" s="14"/>
      <c r="G11" s="14"/>
      <c r="H11" s="14"/>
      <c r="I11" s="127" t="s">
        <v>16</v>
      </c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8"/>
      <c r="AB11" s="19"/>
      <c r="AC11" s="19"/>
      <c r="AD11" s="19"/>
      <c r="AE11" s="19"/>
      <c r="AF11" s="19"/>
    </row>
    <row r="12" spans="1:32" s="1" customFormat="1" ht="18" customHeight="1">
      <c r="A12" s="6"/>
      <c r="B12" s="6"/>
      <c r="C12" s="6"/>
      <c r="D12" s="6"/>
      <c r="E12" s="6"/>
      <c r="F12" s="6"/>
      <c r="G12" s="6"/>
      <c r="H12" s="6"/>
      <c r="I12" s="127" t="s">
        <v>17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8"/>
      <c r="AB12" s="19"/>
      <c r="AC12" s="19"/>
      <c r="AD12" s="19"/>
      <c r="AE12" s="19"/>
      <c r="AF12" s="19"/>
    </row>
    <row r="13" spans="1:32" s="1" customFormat="1" ht="20.25" customHeight="1">
      <c r="A13" s="6"/>
      <c r="B13" s="6"/>
      <c r="C13" s="6"/>
      <c r="D13" s="6"/>
      <c r="E13" s="6"/>
      <c r="F13" s="6"/>
      <c r="G13" s="6"/>
      <c r="H13" s="6"/>
      <c r="I13" s="20"/>
      <c r="J13" s="20"/>
      <c r="K13" s="20"/>
      <c r="L13" s="20"/>
      <c r="M13" s="20"/>
      <c r="N13" s="20"/>
      <c r="O13" s="20"/>
      <c r="P13" s="20"/>
      <c r="Q13" s="21"/>
      <c r="R13" s="20"/>
      <c r="S13" s="20"/>
      <c r="T13" s="105"/>
      <c r="U13" s="105"/>
      <c r="V13" s="105"/>
      <c r="W13" s="105"/>
      <c r="X13" s="105"/>
      <c r="Y13" s="22"/>
      <c r="Z13" s="22"/>
      <c r="AA13" s="18"/>
      <c r="AB13" s="19"/>
      <c r="AC13" s="19"/>
      <c r="AD13" s="19"/>
      <c r="AE13" s="19"/>
      <c r="AF13" s="19"/>
    </row>
    <row r="14" spans="1:27" s="5" customFormat="1" ht="15.75" customHeight="1">
      <c r="A14" s="125" t="s">
        <v>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 t="s">
        <v>3</v>
      </c>
      <c r="S14" s="126" t="s">
        <v>4</v>
      </c>
      <c r="T14" s="131" t="s">
        <v>5</v>
      </c>
      <c r="U14" s="131"/>
      <c r="V14" s="131"/>
      <c r="W14" s="131"/>
      <c r="X14" s="131"/>
      <c r="Y14" s="126" t="s">
        <v>6</v>
      </c>
      <c r="Z14" s="126"/>
      <c r="AA14" s="6"/>
    </row>
    <row r="15" spans="1:27" s="5" customFormat="1" ht="15.75" customHeight="1">
      <c r="A15" s="125"/>
      <c r="B15" s="125"/>
      <c r="C15" s="125"/>
      <c r="D15" s="125" t="s">
        <v>7</v>
      </c>
      <c r="E15" s="125"/>
      <c r="F15" s="125" t="s">
        <v>8</v>
      </c>
      <c r="G15" s="125"/>
      <c r="H15" s="124" t="s">
        <v>9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126"/>
      <c r="T15" s="131"/>
      <c r="U15" s="131"/>
      <c r="V15" s="131"/>
      <c r="W15" s="131"/>
      <c r="X15" s="131"/>
      <c r="Y15" s="126"/>
      <c r="Z15" s="126"/>
      <c r="AA15" s="6"/>
    </row>
    <row r="16" spans="1:27" s="5" customFormat="1" ht="40.5" customHeight="1">
      <c r="A16" s="125"/>
      <c r="B16" s="125"/>
      <c r="C16" s="125"/>
      <c r="D16" s="125"/>
      <c r="E16" s="125"/>
      <c r="F16" s="125"/>
      <c r="G16" s="125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6"/>
      <c r="T16" s="106" t="s">
        <v>18</v>
      </c>
      <c r="U16" s="106" t="s">
        <v>19</v>
      </c>
      <c r="V16" s="106" t="s">
        <v>20</v>
      </c>
      <c r="W16" s="106" t="s">
        <v>21</v>
      </c>
      <c r="X16" s="106" t="s">
        <v>22</v>
      </c>
      <c r="Y16" s="24" t="s">
        <v>10</v>
      </c>
      <c r="Z16" s="24" t="s">
        <v>11</v>
      </c>
      <c r="AA16" s="6"/>
    </row>
    <row r="17" spans="1:27" s="5" customFormat="1" ht="15">
      <c r="A17" s="23"/>
      <c r="B17" s="23"/>
      <c r="C17" s="23"/>
      <c r="D17" s="25"/>
      <c r="E17" s="25"/>
      <c r="F17" s="25"/>
      <c r="G17" s="25"/>
      <c r="H17" s="25"/>
      <c r="I17" s="23"/>
      <c r="J17" s="25"/>
      <c r="K17" s="23"/>
      <c r="L17" s="25"/>
      <c r="M17" s="23"/>
      <c r="N17" s="25"/>
      <c r="O17" s="23"/>
      <c r="P17" s="25"/>
      <c r="Q17" s="23"/>
      <c r="R17" s="23">
        <v>25</v>
      </c>
      <c r="S17" s="26">
        <v>26</v>
      </c>
      <c r="T17" s="106">
        <v>27</v>
      </c>
      <c r="U17" s="107">
        <v>28</v>
      </c>
      <c r="V17" s="106">
        <v>29</v>
      </c>
      <c r="W17" s="106">
        <v>30</v>
      </c>
      <c r="X17" s="106">
        <v>31</v>
      </c>
      <c r="Y17" s="24">
        <v>32</v>
      </c>
      <c r="Z17" s="26">
        <v>33</v>
      </c>
      <c r="AA17" s="6"/>
    </row>
    <row r="18" spans="1:27" s="5" customFormat="1" ht="15.75">
      <c r="A18" s="23">
        <v>6</v>
      </c>
      <c r="B18" s="23">
        <v>0</v>
      </c>
      <c r="C18" s="23">
        <v>1</v>
      </c>
      <c r="D18" s="23">
        <v>0</v>
      </c>
      <c r="E18" s="23">
        <v>1</v>
      </c>
      <c r="F18" s="23">
        <v>0</v>
      </c>
      <c r="G18" s="23">
        <v>2</v>
      </c>
      <c r="H18" s="23">
        <v>8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7" t="s">
        <v>12</v>
      </c>
      <c r="S18" s="28" t="s">
        <v>13</v>
      </c>
      <c r="T18" s="108">
        <f>T21+T55</f>
        <v>256435.309</v>
      </c>
      <c r="U18" s="108">
        <f>U21+U55</f>
        <v>184090.80599999998</v>
      </c>
      <c r="V18" s="108">
        <f>V21+V55</f>
        <v>182135.606</v>
      </c>
      <c r="W18" s="108">
        <f>W21+W55</f>
        <v>182001.80599999998</v>
      </c>
      <c r="X18" s="108">
        <f>X21+X55</f>
        <v>182001.80599999998</v>
      </c>
      <c r="Y18" s="44">
        <f>SUM(T18:X18)</f>
        <v>986665.333</v>
      </c>
      <c r="Z18" s="28">
        <v>2028</v>
      </c>
      <c r="AA18" s="6"/>
    </row>
    <row r="19" spans="1:27" s="5" customFormat="1" ht="31.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9" t="s">
        <v>52</v>
      </c>
      <c r="S19" s="31"/>
      <c r="T19" s="31"/>
      <c r="U19" s="31"/>
      <c r="V19" s="31"/>
      <c r="W19" s="31"/>
      <c r="X19" s="31"/>
      <c r="Y19" s="30"/>
      <c r="Z19" s="30"/>
      <c r="AA19" s="6"/>
    </row>
    <row r="20" spans="1:27" s="5" customFormat="1" ht="33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9" t="s">
        <v>53</v>
      </c>
      <c r="S20" s="30" t="s">
        <v>14</v>
      </c>
      <c r="T20" s="30">
        <v>1</v>
      </c>
      <c r="U20" s="30">
        <v>1</v>
      </c>
      <c r="V20" s="30">
        <v>1</v>
      </c>
      <c r="W20" s="30">
        <v>1</v>
      </c>
      <c r="X20" s="30">
        <v>1</v>
      </c>
      <c r="Y20" s="30">
        <v>1</v>
      </c>
      <c r="Z20" s="30">
        <v>2028</v>
      </c>
      <c r="AA20" s="6"/>
    </row>
    <row r="21" spans="1:27" s="5" customFormat="1" ht="15.75">
      <c r="A21" s="23">
        <v>6</v>
      </c>
      <c r="B21" s="23">
        <v>0</v>
      </c>
      <c r="C21" s="23">
        <v>1</v>
      </c>
      <c r="D21" s="23">
        <v>0</v>
      </c>
      <c r="E21" s="23">
        <v>1</v>
      </c>
      <c r="F21" s="23">
        <v>0</v>
      </c>
      <c r="G21" s="23">
        <v>5</v>
      </c>
      <c r="H21" s="23">
        <v>0</v>
      </c>
      <c r="I21" s="23">
        <v>8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33" t="s">
        <v>23</v>
      </c>
      <c r="S21" s="28" t="s">
        <v>13</v>
      </c>
      <c r="T21" s="96">
        <f>T22+T37</f>
        <v>86045.957</v>
      </c>
      <c r="U21" s="96">
        <f>U22+U37</f>
        <v>72541.875</v>
      </c>
      <c r="V21" s="96">
        <f>V22+V37</f>
        <v>70586.675</v>
      </c>
      <c r="W21" s="96">
        <f>W22+W37</f>
        <v>70452.875</v>
      </c>
      <c r="X21" s="96">
        <f>X22+X37</f>
        <v>70452.875</v>
      </c>
      <c r="Y21" s="96">
        <f>SUM(T21:X21)</f>
        <v>370080.257</v>
      </c>
      <c r="Z21" s="30">
        <v>2028</v>
      </c>
      <c r="AA21" s="6"/>
    </row>
    <row r="22" spans="1:27" s="5" customFormat="1" ht="31.5">
      <c r="A22" s="23">
        <v>6</v>
      </c>
      <c r="B22" s="23">
        <v>0</v>
      </c>
      <c r="C22" s="23">
        <v>1</v>
      </c>
      <c r="D22" s="23">
        <v>0</v>
      </c>
      <c r="E22" s="23">
        <v>1</v>
      </c>
      <c r="F22" s="23">
        <v>1</v>
      </c>
      <c r="G22" s="23">
        <v>3</v>
      </c>
      <c r="H22" s="23">
        <v>0</v>
      </c>
      <c r="I22" s="23">
        <v>8</v>
      </c>
      <c r="J22" s="23">
        <v>1</v>
      </c>
      <c r="K22" s="23">
        <v>0</v>
      </c>
      <c r="L22" s="23">
        <v>1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32" t="s">
        <v>37</v>
      </c>
      <c r="S22" s="30" t="s">
        <v>13</v>
      </c>
      <c r="T22" s="96">
        <f>T24+T26+T28+T30+T32</f>
        <v>50396.057</v>
      </c>
      <c r="U22" s="96">
        <f>U24+U26+U28+U30+U32</f>
        <v>43816.675</v>
      </c>
      <c r="V22" s="96">
        <f>V24+V26+V28+V30+V32</f>
        <v>43816.675</v>
      </c>
      <c r="W22" s="96">
        <f>W24+W26+W28+W30+W32</f>
        <v>43816.675</v>
      </c>
      <c r="X22" s="96">
        <f>X24+X26+X28+X30+X32</f>
        <v>43816.675</v>
      </c>
      <c r="Y22" s="96">
        <f>Y24+Y26+Y28+Y30</f>
        <v>225335.71000000005</v>
      </c>
      <c r="Z22" s="30">
        <v>2028</v>
      </c>
      <c r="AA22" s="6"/>
    </row>
    <row r="23" spans="1:27" s="5" customFormat="1" ht="31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 t="s">
        <v>65</v>
      </c>
      <c r="S23" s="28" t="s">
        <v>14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2028</v>
      </c>
      <c r="AA23" s="6"/>
    </row>
    <row r="24" spans="1:27" s="5" customFormat="1" ht="31.5">
      <c r="A24" s="23">
        <v>6</v>
      </c>
      <c r="B24" s="23">
        <v>0</v>
      </c>
      <c r="C24" s="23">
        <v>1</v>
      </c>
      <c r="D24" s="23">
        <v>0</v>
      </c>
      <c r="E24" s="23">
        <v>1</v>
      </c>
      <c r="F24" s="23">
        <v>1</v>
      </c>
      <c r="G24" s="23">
        <v>3</v>
      </c>
      <c r="H24" s="23">
        <v>0</v>
      </c>
      <c r="I24" s="23">
        <v>8</v>
      </c>
      <c r="J24" s="23">
        <v>1</v>
      </c>
      <c r="K24" s="23">
        <v>0</v>
      </c>
      <c r="L24" s="23">
        <v>1</v>
      </c>
      <c r="M24" s="23">
        <v>2</v>
      </c>
      <c r="N24" s="23">
        <v>0</v>
      </c>
      <c r="O24" s="23">
        <v>0</v>
      </c>
      <c r="P24" s="23">
        <v>1</v>
      </c>
      <c r="Q24" s="23">
        <v>0</v>
      </c>
      <c r="R24" s="40" t="s">
        <v>67</v>
      </c>
      <c r="S24" s="28" t="s">
        <v>13</v>
      </c>
      <c r="T24" s="65">
        <v>44627.133</v>
      </c>
      <c r="U24" s="65">
        <v>38669.779</v>
      </c>
      <c r="V24" s="65">
        <v>38669.779</v>
      </c>
      <c r="W24" s="65">
        <v>38669.779</v>
      </c>
      <c r="X24" s="65">
        <v>38669.779</v>
      </c>
      <c r="Y24" s="65">
        <f>SUM(T24:X24)</f>
        <v>199306.24900000004</v>
      </c>
      <c r="Z24" s="30">
        <v>2028</v>
      </c>
      <c r="AA24" s="6"/>
    </row>
    <row r="25" spans="1:27" s="5" customFormat="1" ht="31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 t="s">
        <v>32</v>
      </c>
      <c r="S25" s="28" t="s">
        <v>14</v>
      </c>
      <c r="T25" s="30">
        <v>1</v>
      </c>
      <c r="U25" s="30">
        <v>1</v>
      </c>
      <c r="V25" s="30">
        <v>1</v>
      </c>
      <c r="W25" s="30">
        <v>1</v>
      </c>
      <c r="X25" s="30">
        <v>1</v>
      </c>
      <c r="Y25" s="30">
        <v>1</v>
      </c>
      <c r="Z25" s="30">
        <v>2028</v>
      </c>
      <c r="AA25" s="6"/>
    </row>
    <row r="26" spans="1:27" s="5" customFormat="1" ht="31.5">
      <c r="A26" s="23">
        <v>6</v>
      </c>
      <c r="B26" s="23">
        <v>0</v>
      </c>
      <c r="C26" s="23">
        <v>1</v>
      </c>
      <c r="D26" s="23">
        <v>0</v>
      </c>
      <c r="E26" s="23">
        <v>7</v>
      </c>
      <c r="F26" s="23">
        <v>0</v>
      </c>
      <c r="G26" s="23">
        <v>5</v>
      </c>
      <c r="H26" s="23">
        <v>0</v>
      </c>
      <c r="I26" s="23">
        <v>8</v>
      </c>
      <c r="J26" s="23">
        <v>1</v>
      </c>
      <c r="K26" s="23">
        <v>0</v>
      </c>
      <c r="L26" s="23">
        <v>1</v>
      </c>
      <c r="M26" s="23">
        <v>2</v>
      </c>
      <c r="N26" s="23">
        <v>0</v>
      </c>
      <c r="O26" s="23">
        <v>0</v>
      </c>
      <c r="P26" s="23">
        <v>2</v>
      </c>
      <c r="Q26" s="23">
        <v>0</v>
      </c>
      <c r="R26" s="40" t="s">
        <v>38</v>
      </c>
      <c r="S26" s="28" t="s">
        <v>13</v>
      </c>
      <c r="T26" s="36">
        <v>423.22</v>
      </c>
      <c r="U26" s="36">
        <v>423.22</v>
      </c>
      <c r="V26" s="36">
        <v>423.22</v>
      </c>
      <c r="W26" s="36">
        <v>423.22</v>
      </c>
      <c r="X26" s="36">
        <v>423.22</v>
      </c>
      <c r="Y26" s="65">
        <f>SUM(T26:X26)</f>
        <v>2116.1000000000004</v>
      </c>
      <c r="Z26" s="30">
        <v>2028</v>
      </c>
      <c r="AA26" s="6"/>
    </row>
    <row r="27" spans="1:27" s="5" customFormat="1" ht="31.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 t="s">
        <v>66</v>
      </c>
      <c r="S27" s="28" t="s">
        <v>14</v>
      </c>
      <c r="T27" s="30">
        <v>1</v>
      </c>
      <c r="U27" s="30">
        <v>1</v>
      </c>
      <c r="V27" s="30">
        <v>1</v>
      </c>
      <c r="W27" s="30">
        <v>1</v>
      </c>
      <c r="X27" s="30">
        <v>1</v>
      </c>
      <c r="Y27" s="30">
        <v>1</v>
      </c>
      <c r="Z27" s="30">
        <v>2028</v>
      </c>
      <c r="AA27" s="6"/>
    </row>
    <row r="28" spans="1:27" s="5" customFormat="1" ht="15.75">
      <c r="A28" s="23">
        <v>6</v>
      </c>
      <c r="B28" s="23">
        <v>0</v>
      </c>
      <c r="C28" s="23">
        <v>1</v>
      </c>
      <c r="D28" s="23">
        <v>0</v>
      </c>
      <c r="E28" s="23">
        <v>1</v>
      </c>
      <c r="F28" s="23">
        <v>1</v>
      </c>
      <c r="G28" s="23">
        <v>3</v>
      </c>
      <c r="H28" s="23">
        <v>0</v>
      </c>
      <c r="I28" s="23">
        <v>8</v>
      </c>
      <c r="J28" s="23">
        <v>1</v>
      </c>
      <c r="K28" s="23">
        <v>0</v>
      </c>
      <c r="L28" s="23">
        <v>1</v>
      </c>
      <c r="M28" s="23">
        <v>2</v>
      </c>
      <c r="N28" s="23">
        <v>0</v>
      </c>
      <c r="O28" s="23">
        <v>0</v>
      </c>
      <c r="P28" s="23">
        <v>3</v>
      </c>
      <c r="Q28" s="23">
        <v>0</v>
      </c>
      <c r="R28" s="40" t="s">
        <v>40</v>
      </c>
      <c r="S28" s="30" t="s">
        <v>13</v>
      </c>
      <c r="T28" s="36">
        <v>673.981</v>
      </c>
      <c r="U28" s="36">
        <v>379</v>
      </c>
      <c r="V28" s="36">
        <v>379</v>
      </c>
      <c r="W28" s="36">
        <v>379</v>
      </c>
      <c r="X28" s="36">
        <v>379</v>
      </c>
      <c r="Y28" s="65">
        <f>SUM(T28:X28)</f>
        <v>2189.9809999999998</v>
      </c>
      <c r="Z28" s="30">
        <v>2028</v>
      </c>
      <c r="AA28" s="6"/>
    </row>
    <row r="29" spans="1:27" s="5" customFormat="1" ht="31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9" t="s">
        <v>39</v>
      </c>
      <c r="S29" s="30" t="s">
        <v>14</v>
      </c>
      <c r="T29" s="30">
        <v>1</v>
      </c>
      <c r="U29" s="30">
        <v>1</v>
      </c>
      <c r="V29" s="30">
        <v>1</v>
      </c>
      <c r="W29" s="30">
        <v>1</v>
      </c>
      <c r="X29" s="30">
        <v>1</v>
      </c>
      <c r="Y29" s="30">
        <v>1</v>
      </c>
      <c r="Z29" s="30">
        <v>2028</v>
      </c>
      <c r="AA29" s="6"/>
    </row>
    <row r="30" spans="1:27" s="5" customFormat="1" ht="31.5">
      <c r="A30" s="23">
        <v>6</v>
      </c>
      <c r="B30" s="23">
        <v>0</v>
      </c>
      <c r="C30" s="23">
        <v>1</v>
      </c>
      <c r="D30" s="39">
        <v>1</v>
      </c>
      <c r="E30" s="39">
        <v>0</v>
      </c>
      <c r="F30" s="39">
        <v>0</v>
      </c>
      <c r="G30" s="39">
        <v>1</v>
      </c>
      <c r="H30" s="23">
        <v>0</v>
      </c>
      <c r="I30" s="23">
        <v>8</v>
      </c>
      <c r="J30" s="23">
        <v>1</v>
      </c>
      <c r="K30" s="23">
        <v>0</v>
      </c>
      <c r="L30" s="23">
        <v>1</v>
      </c>
      <c r="M30" s="23">
        <v>2</v>
      </c>
      <c r="N30" s="23">
        <v>0</v>
      </c>
      <c r="O30" s="23">
        <v>0</v>
      </c>
      <c r="P30" s="23">
        <v>4</v>
      </c>
      <c r="Q30" s="23">
        <v>0</v>
      </c>
      <c r="R30" s="40" t="s">
        <v>49</v>
      </c>
      <c r="S30" s="30" t="s">
        <v>13</v>
      </c>
      <c r="T30" s="65">
        <v>4344.676</v>
      </c>
      <c r="U30" s="65">
        <v>4344.676</v>
      </c>
      <c r="V30" s="65">
        <v>4344.676</v>
      </c>
      <c r="W30" s="65">
        <v>4344.676</v>
      </c>
      <c r="X30" s="65">
        <v>4344.676</v>
      </c>
      <c r="Y30" s="65">
        <f>SUM(T30:X30)</f>
        <v>21723.38</v>
      </c>
      <c r="Z30" s="30">
        <v>2028</v>
      </c>
      <c r="AA30" s="6"/>
    </row>
    <row r="31" spans="1:27" s="5" customFormat="1" ht="31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29" t="s">
        <v>34</v>
      </c>
      <c r="S31" s="30" t="s">
        <v>14</v>
      </c>
      <c r="T31" s="30">
        <v>1</v>
      </c>
      <c r="U31" s="30">
        <v>1</v>
      </c>
      <c r="V31" s="30">
        <v>1</v>
      </c>
      <c r="W31" s="30">
        <v>1</v>
      </c>
      <c r="X31" s="30">
        <v>1</v>
      </c>
      <c r="Y31" s="30">
        <v>1</v>
      </c>
      <c r="Z31" s="30">
        <v>2028</v>
      </c>
      <c r="AA31" s="6"/>
    </row>
    <row r="32" spans="1:27" s="5" customFormat="1" ht="31.5">
      <c r="A32" s="23">
        <v>6</v>
      </c>
      <c r="B32" s="23">
        <v>0</v>
      </c>
      <c r="C32" s="23">
        <v>1</v>
      </c>
      <c r="D32" s="39">
        <v>0</v>
      </c>
      <c r="E32" s="39">
        <v>1</v>
      </c>
      <c r="F32" s="39">
        <v>1</v>
      </c>
      <c r="G32" s="39">
        <v>3</v>
      </c>
      <c r="H32" s="23">
        <v>0</v>
      </c>
      <c r="I32" s="23">
        <v>8</v>
      </c>
      <c r="J32" s="23">
        <v>1</v>
      </c>
      <c r="K32" s="23">
        <v>0</v>
      </c>
      <c r="L32" s="23">
        <v>1</v>
      </c>
      <c r="M32" s="23">
        <v>2</v>
      </c>
      <c r="N32" s="23">
        <v>0</v>
      </c>
      <c r="O32" s="23">
        <v>0</v>
      </c>
      <c r="P32" s="23">
        <v>5</v>
      </c>
      <c r="Q32" s="23">
        <v>0</v>
      </c>
      <c r="R32" s="40" t="s">
        <v>78</v>
      </c>
      <c r="S32" s="30" t="s">
        <v>13</v>
      </c>
      <c r="T32" s="65">
        <v>327.047</v>
      </c>
      <c r="U32" s="90">
        <v>0</v>
      </c>
      <c r="V32" s="90">
        <v>0</v>
      </c>
      <c r="W32" s="90">
        <v>0</v>
      </c>
      <c r="X32" s="90">
        <v>0</v>
      </c>
      <c r="Y32" s="65">
        <f>SUM(T32:X32)</f>
        <v>327.047</v>
      </c>
      <c r="Z32" s="30">
        <v>2028</v>
      </c>
      <c r="AA32" s="6"/>
    </row>
    <row r="33" spans="1:27" s="5" customFormat="1" ht="31.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29" t="s">
        <v>79</v>
      </c>
      <c r="S33" s="30" t="s">
        <v>14</v>
      </c>
      <c r="T33" s="30">
        <v>1</v>
      </c>
      <c r="U33" s="30">
        <v>1</v>
      </c>
      <c r="V33" s="30">
        <v>1</v>
      </c>
      <c r="W33" s="30">
        <v>1</v>
      </c>
      <c r="X33" s="30">
        <v>1</v>
      </c>
      <c r="Y33" s="30">
        <v>1</v>
      </c>
      <c r="Z33" s="30">
        <v>2028</v>
      </c>
      <c r="AA33" s="6"/>
    </row>
    <row r="34" spans="1:27" s="5" customFormat="1" ht="31.5">
      <c r="A34" s="23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 t="s">
        <v>41</v>
      </c>
      <c r="S34" s="30" t="s">
        <v>14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2028</v>
      </c>
      <c r="AA34" s="6"/>
    </row>
    <row r="35" spans="1:27" s="5" customFormat="1" ht="31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 t="s">
        <v>50</v>
      </c>
      <c r="S35" s="30" t="s">
        <v>14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0">
        <v>2028</v>
      </c>
      <c r="AA35" s="6"/>
    </row>
    <row r="36" spans="1:27" s="5" customFormat="1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9" t="s">
        <v>75</v>
      </c>
      <c r="S36" s="30" t="s">
        <v>76</v>
      </c>
      <c r="T36" s="30">
        <v>2</v>
      </c>
      <c r="U36" s="30">
        <v>2</v>
      </c>
      <c r="V36" s="30">
        <v>2</v>
      </c>
      <c r="W36" s="30">
        <v>2</v>
      </c>
      <c r="X36" s="30">
        <v>2</v>
      </c>
      <c r="Y36" s="30">
        <v>2</v>
      </c>
      <c r="Z36" s="30">
        <v>2028</v>
      </c>
      <c r="AA36" s="6"/>
    </row>
    <row r="37" spans="1:26" ht="31.5">
      <c r="A37" s="23">
        <v>6</v>
      </c>
      <c r="B37" s="23">
        <v>0</v>
      </c>
      <c r="C37" s="23">
        <v>1</v>
      </c>
      <c r="D37" s="23">
        <v>0</v>
      </c>
      <c r="E37" s="23">
        <v>1</v>
      </c>
      <c r="F37" s="23">
        <v>0</v>
      </c>
      <c r="G37" s="23">
        <v>5</v>
      </c>
      <c r="H37" s="23">
        <v>0</v>
      </c>
      <c r="I37" s="23">
        <v>8</v>
      </c>
      <c r="J37" s="23">
        <v>1</v>
      </c>
      <c r="K37" s="23">
        <v>0</v>
      </c>
      <c r="L37" s="23">
        <v>2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32" t="s">
        <v>26</v>
      </c>
      <c r="S37" s="30" t="s">
        <v>13</v>
      </c>
      <c r="T37" s="96">
        <f>T39+T41+T43+T45+T47+T49+T51+T53</f>
        <v>35649.9</v>
      </c>
      <c r="U37" s="96">
        <f>U39+U41+U43+U45+U47+U49+U51+U53</f>
        <v>28725.200000000004</v>
      </c>
      <c r="V37" s="97">
        <f>V39+V41+V43+V45+V47+V49+V51+V53</f>
        <v>26770</v>
      </c>
      <c r="W37" s="97">
        <f>W39+W41+W43+W45+W47+W49+W51+W53</f>
        <v>26636.2</v>
      </c>
      <c r="X37" s="97">
        <f>X39+X41+X43+X45+X47+X49+X51+X53</f>
        <v>26636.2</v>
      </c>
      <c r="Y37" s="96">
        <f>SUM(T37:X37)</f>
        <v>144417.5</v>
      </c>
      <c r="Z37" s="30">
        <v>2028</v>
      </c>
    </row>
    <row r="38" spans="1:26" ht="31.5">
      <c r="A38" s="50"/>
      <c r="B38" s="50"/>
      <c r="C38" s="51"/>
      <c r="D38" s="51"/>
      <c r="E38" s="51"/>
      <c r="F38" s="51"/>
      <c r="G38" s="51"/>
      <c r="H38" s="51"/>
      <c r="I38" s="51"/>
      <c r="J38" s="50"/>
      <c r="K38" s="50"/>
      <c r="L38" s="50"/>
      <c r="M38" s="50"/>
      <c r="N38" s="50"/>
      <c r="O38" s="50"/>
      <c r="P38" s="50"/>
      <c r="Q38" s="52"/>
      <c r="R38" s="34" t="s">
        <v>43</v>
      </c>
      <c r="S38" s="28" t="s">
        <v>14</v>
      </c>
      <c r="T38" s="30">
        <v>1</v>
      </c>
      <c r="U38" s="30">
        <v>1</v>
      </c>
      <c r="V38" s="30">
        <v>1</v>
      </c>
      <c r="W38" s="30">
        <v>1</v>
      </c>
      <c r="X38" s="30">
        <v>1</v>
      </c>
      <c r="Y38" s="30">
        <v>1</v>
      </c>
      <c r="Z38" s="30">
        <v>2028</v>
      </c>
    </row>
    <row r="39" spans="1:26" ht="34.5" customHeight="1">
      <c r="A39" s="86">
        <v>6</v>
      </c>
      <c r="B39" s="86">
        <v>0</v>
      </c>
      <c r="C39" s="86">
        <v>1</v>
      </c>
      <c r="D39" s="87">
        <v>0</v>
      </c>
      <c r="E39" s="87">
        <v>2</v>
      </c>
      <c r="F39" s="87">
        <v>0</v>
      </c>
      <c r="G39" s="87">
        <v>3</v>
      </c>
      <c r="H39" s="87">
        <v>0</v>
      </c>
      <c r="I39" s="87">
        <v>8</v>
      </c>
      <c r="J39" s="87">
        <v>1</v>
      </c>
      <c r="K39" s="87">
        <v>0</v>
      </c>
      <c r="L39" s="87">
        <v>2</v>
      </c>
      <c r="M39" s="87">
        <v>5</v>
      </c>
      <c r="N39" s="87">
        <v>1</v>
      </c>
      <c r="O39" s="87">
        <v>1</v>
      </c>
      <c r="P39" s="87">
        <v>8</v>
      </c>
      <c r="Q39" s="87">
        <v>0</v>
      </c>
      <c r="R39" s="40" t="s">
        <v>60</v>
      </c>
      <c r="S39" s="28" t="s">
        <v>13</v>
      </c>
      <c r="T39" s="92">
        <v>3173.2</v>
      </c>
      <c r="U39" s="92">
        <v>3484</v>
      </c>
      <c r="V39" s="92">
        <v>3800</v>
      </c>
      <c r="W39" s="92">
        <v>3800</v>
      </c>
      <c r="X39" s="92">
        <v>3800</v>
      </c>
      <c r="Y39" s="77">
        <f>SUM(T39:X39)</f>
        <v>18057.2</v>
      </c>
      <c r="Z39" s="30">
        <v>2028</v>
      </c>
    </row>
    <row r="40" spans="1:26" ht="47.25">
      <c r="A40" s="50"/>
      <c r="B40" s="50"/>
      <c r="C40" s="51"/>
      <c r="D40" s="51"/>
      <c r="E40" s="51"/>
      <c r="F40" s="51"/>
      <c r="G40" s="51"/>
      <c r="H40" s="51"/>
      <c r="I40" s="51"/>
      <c r="J40" s="50"/>
      <c r="K40" s="50"/>
      <c r="L40" s="50"/>
      <c r="M40" s="50"/>
      <c r="N40" s="50"/>
      <c r="O40" s="50"/>
      <c r="P40" s="50"/>
      <c r="Q40" s="52"/>
      <c r="R40" s="33" t="s">
        <v>44</v>
      </c>
      <c r="S40" s="28" t="s">
        <v>14</v>
      </c>
      <c r="T40" s="30">
        <v>1</v>
      </c>
      <c r="U40" s="30">
        <v>1</v>
      </c>
      <c r="V40" s="30">
        <v>1</v>
      </c>
      <c r="W40" s="30">
        <v>1</v>
      </c>
      <c r="X40" s="30">
        <v>1</v>
      </c>
      <c r="Y40" s="30">
        <v>1</v>
      </c>
      <c r="Z40" s="30">
        <v>2028</v>
      </c>
    </row>
    <row r="41" spans="1:26" ht="47.25">
      <c r="A41" s="23">
        <v>6</v>
      </c>
      <c r="B41" s="23">
        <v>0</v>
      </c>
      <c r="C41" s="23">
        <v>1</v>
      </c>
      <c r="D41" s="39">
        <v>0</v>
      </c>
      <c r="E41" s="39">
        <v>3</v>
      </c>
      <c r="F41" s="39">
        <v>0</v>
      </c>
      <c r="G41" s="39">
        <v>4</v>
      </c>
      <c r="H41" s="59">
        <v>0</v>
      </c>
      <c r="I41" s="59">
        <v>8</v>
      </c>
      <c r="J41" s="52">
        <v>1</v>
      </c>
      <c r="K41" s="52">
        <v>0</v>
      </c>
      <c r="L41" s="52">
        <v>2</v>
      </c>
      <c r="M41" s="52">
        <v>5</v>
      </c>
      <c r="N41" s="52">
        <v>9</v>
      </c>
      <c r="O41" s="52">
        <v>3</v>
      </c>
      <c r="P41" s="52">
        <v>0</v>
      </c>
      <c r="Q41" s="52">
        <v>2</v>
      </c>
      <c r="R41" s="40" t="s">
        <v>68</v>
      </c>
      <c r="S41" s="30" t="s">
        <v>13</v>
      </c>
      <c r="T41" s="65">
        <v>2828.5</v>
      </c>
      <c r="U41" s="65">
        <v>2828.5</v>
      </c>
      <c r="V41" s="65">
        <v>2828.5</v>
      </c>
      <c r="W41" s="65">
        <v>2828.5</v>
      </c>
      <c r="X41" s="65">
        <v>2828.5</v>
      </c>
      <c r="Y41" s="65">
        <f>SUM(T41:X41)</f>
        <v>14142.5</v>
      </c>
      <c r="Z41" s="30">
        <v>2028</v>
      </c>
    </row>
    <row r="42" spans="1:26" ht="31.5">
      <c r="A42" s="50"/>
      <c r="B42" s="50"/>
      <c r="C42" s="51"/>
      <c r="D42" s="51"/>
      <c r="E42" s="51"/>
      <c r="F42" s="51"/>
      <c r="G42" s="51"/>
      <c r="H42" s="51"/>
      <c r="I42" s="51"/>
      <c r="J42" s="50"/>
      <c r="K42" s="50"/>
      <c r="L42" s="50"/>
      <c r="M42" s="50"/>
      <c r="N42" s="50"/>
      <c r="O42" s="50"/>
      <c r="P42" s="50"/>
      <c r="Q42" s="52"/>
      <c r="R42" s="33" t="s">
        <v>28</v>
      </c>
      <c r="S42" s="30" t="s">
        <v>14</v>
      </c>
      <c r="T42" s="30">
        <v>1</v>
      </c>
      <c r="U42" s="30">
        <v>1</v>
      </c>
      <c r="V42" s="30">
        <v>1</v>
      </c>
      <c r="W42" s="30">
        <v>1</v>
      </c>
      <c r="X42" s="30">
        <v>1</v>
      </c>
      <c r="Y42" s="30">
        <v>1</v>
      </c>
      <c r="Z42" s="30">
        <v>2028</v>
      </c>
    </row>
    <row r="43" spans="1:26" ht="47.25">
      <c r="A43" s="23">
        <v>6</v>
      </c>
      <c r="B43" s="23">
        <v>0</v>
      </c>
      <c r="C43" s="23">
        <v>1</v>
      </c>
      <c r="D43" s="39">
        <v>0</v>
      </c>
      <c r="E43" s="39">
        <v>7</v>
      </c>
      <c r="F43" s="39">
        <v>0</v>
      </c>
      <c r="G43" s="39">
        <v>9</v>
      </c>
      <c r="H43" s="59">
        <v>0</v>
      </c>
      <c r="I43" s="59">
        <v>8</v>
      </c>
      <c r="J43" s="52">
        <v>1</v>
      </c>
      <c r="K43" s="52">
        <v>0</v>
      </c>
      <c r="L43" s="52">
        <v>2</v>
      </c>
      <c r="M43" s="52">
        <v>1</v>
      </c>
      <c r="N43" s="52">
        <v>0</v>
      </c>
      <c r="O43" s="52">
        <v>5</v>
      </c>
      <c r="P43" s="52">
        <v>1</v>
      </c>
      <c r="Q43" s="52">
        <v>0</v>
      </c>
      <c r="R43" s="40" t="s">
        <v>61</v>
      </c>
      <c r="S43" s="30" t="s">
        <v>13</v>
      </c>
      <c r="T43" s="65">
        <v>841.1</v>
      </c>
      <c r="U43" s="65">
        <v>848.4</v>
      </c>
      <c r="V43" s="66">
        <v>855.9</v>
      </c>
      <c r="W43" s="66">
        <v>855.9</v>
      </c>
      <c r="X43" s="66">
        <v>855.9</v>
      </c>
      <c r="Y43" s="65">
        <f>SUM(T43:X43)</f>
        <v>4257.2</v>
      </c>
      <c r="Z43" s="30">
        <v>2028</v>
      </c>
    </row>
    <row r="44" spans="1:26" ht="26.25">
      <c r="A44" s="50"/>
      <c r="B44" s="50"/>
      <c r="C44" s="51"/>
      <c r="D44" s="51"/>
      <c r="E44" s="51"/>
      <c r="F44" s="51"/>
      <c r="G44" s="51"/>
      <c r="H44" s="51"/>
      <c r="I44" s="51"/>
      <c r="J44" s="50"/>
      <c r="K44" s="50"/>
      <c r="L44" s="50"/>
      <c r="M44" s="50"/>
      <c r="N44" s="50"/>
      <c r="O44" s="50"/>
      <c r="P44" s="50"/>
      <c r="Q44" s="52"/>
      <c r="R44" s="33" t="s">
        <v>29</v>
      </c>
      <c r="S44" s="30" t="s">
        <v>14</v>
      </c>
      <c r="T44" s="30">
        <v>1</v>
      </c>
      <c r="U44" s="30">
        <v>1</v>
      </c>
      <c r="V44" s="30">
        <v>1</v>
      </c>
      <c r="W44" s="30">
        <v>1</v>
      </c>
      <c r="X44" s="30">
        <v>1</v>
      </c>
      <c r="Y44" s="30">
        <v>1</v>
      </c>
      <c r="Z44" s="30">
        <v>2028</v>
      </c>
    </row>
    <row r="45" spans="1:26" ht="63">
      <c r="A45" s="23">
        <v>6</v>
      </c>
      <c r="B45" s="23">
        <v>0</v>
      </c>
      <c r="C45" s="23">
        <v>1</v>
      </c>
      <c r="D45" s="23">
        <v>0</v>
      </c>
      <c r="E45" s="23">
        <v>1</v>
      </c>
      <c r="F45" s="23">
        <v>1</v>
      </c>
      <c r="G45" s="23">
        <v>3</v>
      </c>
      <c r="H45" s="59">
        <v>0</v>
      </c>
      <c r="I45" s="59">
        <v>8</v>
      </c>
      <c r="J45" s="52">
        <v>1</v>
      </c>
      <c r="K45" s="52">
        <v>0</v>
      </c>
      <c r="L45" s="52">
        <v>2</v>
      </c>
      <c r="M45" s="52">
        <v>1</v>
      </c>
      <c r="N45" s="52">
        <v>0</v>
      </c>
      <c r="O45" s="52">
        <v>5</v>
      </c>
      <c r="P45" s="52">
        <v>4</v>
      </c>
      <c r="Q45" s="52">
        <v>0</v>
      </c>
      <c r="R45" s="40" t="s">
        <v>33</v>
      </c>
      <c r="S45" s="30" t="s">
        <v>13</v>
      </c>
      <c r="T45" s="65">
        <v>363.9</v>
      </c>
      <c r="U45" s="65">
        <v>366.6</v>
      </c>
      <c r="V45" s="66">
        <v>369.5</v>
      </c>
      <c r="W45" s="66">
        <v>369.5</v>
      </c>
      <c r="X45" s="66">
        <v>369.5</v>
      </c>
      <c r="Y45" s="65">
        <f>SUM(T45:X45)</f>
        <v>1839</v>
      </c>
      <c r="Z45" s="30">
        <v>2028</v>
      </c>
    </row>
    <row r="46" spans="1:26" ht="26.25">
      <c r="A46" s="50"/>
      <c r="B46" s="50"/>
      <c r="C46" s="51"/>
      <c r="D46" s="51"/>
      <c r="E46" s="51"/>
      <c r="F46" s="51"/>
      <c r="G46" s="51"/>
      <c r="H46" s="51"/>
      <c r="I46" s="51"/>
      <c r="J46" s="50"/>
      <c r="K46" s="50"/>
      <c r="L46" s="50"/>
      <c r="M46" s="50"/>
      <c r="N46" s="50"/>
      <c r="O46" s="50"/>
      <c r="P46" s="50"/>
      <c r="Q46" s="52"/>
      <c r="R46" s="35" t="s">
        <v>27</v>
      </c>
      <c r="S46" s="67" t="s">
        <v>14</v>
      </c>
      <c r="T46" s="101">
        <v>1</v>
      </c>
      <c r="U46" s="101">
        <v>1</v>
      </c>
      <c r="V46" s="101">
        <v>1</v>
      </c>
      <c r="W46" s="101">
        <v>1</v>
      </c>
      <c r="X46" s="101">
        <v>1</v>
      </c>
      <c r="Y46" s="83">
        <v>1</v>
      </c>
      <c r="Z46" s="30">
        <v>2028</v>
      </c>
    </row>
    <row r="47" spans="1:26" ht="47.25">
      <c r="A47" s="23">
        <v>6</v>
      </c>
      <c r="B47" s="23">
        <v>0</v>
      </c>
      <c r="C47" s="23">
        <v>1</v>
      </c>
      <c r="D47" s="23">
        <v>0</v>
      </c>
      <c r="E47" s="23">
        <v>1</v>
      </c>
      <c r="F47" s="23">
        <v>0</v>
      </c>
      <c r="G47" s="23">
        <v>5</v>
      </c>
      <c r="H47" s="23">
        <v>0</v>
      </c>
      <c r="I47" s="23">
        <v>8</v>
      </c>
      <c r="J47" s="53">
        <v>1</v>
      </c>
      <c r="K47" s="53">
        <v>0</v>
      </c>
      <c r="L47" s="53">
        <v>2</v>
      </c>
      <c r="M47" s="53">
        <v>5</v>
      </c>
      <c r="N47" s="53">
        <v>1</v>
      </c>
      <c r="O47" s="53">
        <v>2</v>
      </c>
      <c r="P47" s="53">
        <v>0</v>
      </c>
      <c r="Q47" s="53">
        <v>0</v>
      </c>
      <c r="R47" s="42" t="s">
        <v>62</v>
      </c>
      <c r="S47" s="68" t="s">
        <v>13</v>
      </c>
      <c r="T47" s="65">
        <v>12.4</v>
      </c>
      <c r="U47" s="65">
        <v>12.9</v>
      </c>
      <c r="V47" s="66">
        <v>146.7</v>
      </c>
      <c r="W47" s="66">
        <v>12.9</v>
      </c>
      <c r="X47" s="66">
        <v>12.9</v>
      </c>
      <c r="Y47" s="66">
        <f>SUM(T47:X47)</f>
        <v>197.8</v>
      </c>
      <c r="Z47" s="30">
        <v>2028</v>
      </c>
    </row>
    <row r="48" spans="1:26" ht="47.25">
      <c r="A48" s="54"/>
      <c r="B48" s="54"/>
      <c r="C48" s="55"/>
      <c r="D48" s="55"/>
      <c r="E48" s="55"/>
      <c r="F48" s="55"/>
      <c r="G48" s="55"/>
      <c r="H48" s="55"/>
      <c r="I48" s="55"/>
      <c r="J48" s="54"/>
      <c r="K48" s="54"/>
      <c r="L48" s="54"/>
      <c r="M48" s="54"/>
      <c r="N48" s="54"/>
      <c r="O48" s="54"/>
      <c r="P48" s="54"/>
      <c r="Q48" s="53"/>
      <c r="R48" s="37" t="s">
        <v>30</v>
      </c>
      <c r="S48" s="68" t="s">
        <v>14</v>
      </c>
      <c r="T48" s="68">
        <v>1</v>
      </c>
      <c r="U48" s="68">
        <v>1</v>
      </c>
      <c r="V48" s="68">
        <v>1</v>
      </c>
      <c r="W48" s="68">
        <v>1</v>
      </c>
      <c r="X48" s="68">
        <v>1</v>
      </c>
      <c r="Y48" s="68">
        <v>1</v>
      </c>
      <c r="Z48" s="30">
        <v>2028</v>
      </c>
    </row>
    <row r="49" spans="1:26" ht="63">
      <c r="A49" s="23">
        <v>6</v>
      </c>
      <c r="B49" s="23">
        <v>0</v>
      </c>
      <c r="C49" s="23">
        <v>1</v>
      </c>
      <c r="D49" s="23">
        <v>1</v>
      </c>
      <c r="E49" s="23">
        <v>0</v>
      </c>
      <c r="F49" s="23">
        <v>0</v>
      </c>
      <c r="G49" s="23">
        <v>3</v>
      </c>
      <c r="H49" s="60">
        <v>0</v>
      </c>
      <c r="I49" s="60">
        <v>8</v>
      </c>
      <c r="J49" s="53">
        <v>1</v>
      </c>
      <c r="K49" s="53">
        <v>0</v>
      </c>
      <c r="L49" s="53">
        <v>2</v>
      </c>
      <c r="M49" s="53">
        <v>1</v>
      </c>
      <c r="N49" s="53">
        <v>0</v>
      </c>
      <c r="O49" s="53">
        <v>5</v>
      </c>
      <c r="P49" s="53">
        <v>6</v>
      </c>
      <c r="Q49" s="53">
        <v>0</v>
      </c>
      <c r="R49" s="42" t="s">
        <v>63</v>
      </c>
      <c r="S49" s="68" t="s">
        <v>13</v>
      </c>
      <c r="T49" s="65">
        <v>9108</v>
      </c>
      <c r="U49" s="65">
        <v>9108</v>
      </c>
      <c r="V49" s="65">
        <v>9108</v>
      </c>
      <c r="W49" s="65">
        <v>9108</v>
      </c>
      <c r="X49" s="65">
        <v>9108</v>
      </c>
      <c r="Y49" s="65">
        <f>SUM(T49:X49)</f>
        <v>45540</v>
      </c>
      <c r="Z49" s="30">
        <v>2028</v>
      </c>
    </row>
    <row r="50" spans="1:26" ht="63">
      <c r="A50" s="39"/>
      <c r="B50" s="39"/>
      <c r="C50" s="39"/>
      <c r="D50" s="56"/>
      <c r="E50" s="56"/>
      <c r="F50" s="56"/>
      <c r="G50" s="56"/>
      <c r="H50" s="56"/>
      <c r="I50" s="56"/>
      <c r="J50" s="57"/>
      <c r="K50" s="57"/>
      <c r="L50" s="57"/>
      <c r="M50" s="57"/>
      <c r="N50" s="57"/>
      <c r="O50" s="57"/>
      <c r="P50" s="57"/>
      <c r="Q50" s="58"/>
      <c r="R50" s="45" t="s">
        <v>31</v>
      </c>
      <c r="S50" s="69" t="s">
        <v>14</v>
      </c>
      <c r="T50" s="69">
        <v>1</v>
      </c>
      <c r="U50" s="69">
        <v>1</v>
      </c>
      <c r="V50" s="69">
        <v>1</v>
      </c>
      <c r="W50" s="69">
        <v>1</v>
      </c>
      <c r="X50" s="69">
        <v>1</v>
      </c>
      <c r="Y50" s="69">
        <v>1</v>
      </c>
      <c r="Z50" s="30">
        <v>2028</v>
      </c>
    </row>
    <row r="51" spans="1:26" ht="48.75" customHeight="1">
      <c r="A51" s="49">
        <v>6</v>
      </c>
      <c r="B51" s="49">
        <v>0</v>
      </c>
      <c r="C51" s="49">
        <v>1</v>
      </c>
      <c r="D51" s="60">
        <v>1</v>
      </c>
      <c r="E51" s="60">
        <v>0</v>
      </c>
      <c r="F51" s="60">
        <v>0</v>
      </c>
      <c r="G51" s="60">
        <v>4</v>
      </c>
      <c r="H51" s="60">
        <v>0</v>
      </c>
      <c r="I51" s="60">
        <v>8</v>
      </c>
      <c r="J51" s="53">
        <v>1</v>
      </c>
      <c r="K51" s="53">
        <v>0</v>
      </c>
      <c r="L51" s="53">
        <v>2</v>
      </c>
      <c r="M51" s="53" t="s">
        <v>57</v>
      </c>
      <c r="N51" s="53">
        <v>0</v>
      </c>
      <c r="O51" s="53">
        <v>8</v>
      </c>
      <c r="P51" s="53">
        <v>2</v>
      </c>
      <c r="Q51" s="53">
        <v>0</v>
      </c>
      <c r="R51" s="42" t="s">
        <v>64</v>
      </c>
      <c r="S51" s="70" t="s">
        <v>13</v>
      </c>
      <c r="T51" s="71">
        <v>9661.4</v>
      </c>
      <c r="U51" s="71">
        <v>4830.7</v>
      </c>
      <c r="V51" s="71">
        <v>4830.7</v>
      </c>
      <c r="W51" s="71">
        <v>4830.7</v>
      </c>
      <c r="X51" s="71">
        <v>4830.7</v>
      </c>
      <c r="Y51" s="71">
        <f>SUM(T51:X51)</f>
        <v>28984.2</v>
      </c>
      <c r="Z51" s="30">
        <v>2028</v>
      </c>
    </row>
    <row r="52" spans="1:26" ht="47.25">
      <c r="A52" s="62"/>
      <c r="B52" s="62"/>
      <c r="C52" s="61"/>
      <c r="D52" s="61"/>
      <c r="E52" s="61"/>
      <c r="F52" s="61"/>
      <c r="G52" s="61"/>
      <c r="H52" s="61"/>
      <c r="I52" s="61"/>
      <c r="J52" s="62"/>
      <c r="K52" s="62"/>
      <c r="L52" s="62"/>
      <c r="M52" s="62"/>
      <c r="N52" s="62"/>
      <c r="O52" s="62"/>
      <c r="P52" s="62"/>
      <c r="Q52" s="63"/>
      <c r="R52" s="64" t="s">
        <v>42</v>
      </c>
      <c r="S52" s="72" t="s">
        <v>14</v>
      </c>
      <c r="T52" s="102">
        <v>1</v>
      </c>
      <c r="U52" s="102">
        <v>1</v>
      </c>
      <c r="V52" s="102">
        <v>1</v>
      </c>
      <c r="W52" s="102">
        <v>1</v>
      </c>
      <c r="X52" s="102">
        <v>1</v>
      </c>
      <c r="Y52" s="84">
        <v>1</v>
      </c>
      <c r="Z52" s="30">
        <v>2028</v>
      </c>
    </row>
    <row r="53" spans="1:26" ht="63">
      <c r="A53" s="49">
        <v>6</v>
      </c>
      <c r="B53" s="49">
        <v>0</v>
      </c>
      <c r="C53" s="49">
        <v>1</v>
      </c>
      <c r="D53" s="60">
        <v>1</v>
      </c>
      <c r="E53" s="60">
        <v>0</v>
      </c>
      <c r="F53" s="60">
        <v>0</v>
      </c>
      <c r="G53" s="60">
        <v>4</v>
      </c>
      <c r="H53" s="60">
        <v>0</v>
      </c>
      <c r="I53" s="60">
        <v>8</v>
      </c>
      <c r="J53" s="53">
        <v>1</v>
      </c>
      <c r="K53" s="53">
        <v>0</v>
      </c>
      <c r="L53" s="53">
        <v>2</v>
      </c>
      <c r="M53" s="53" t="s">
        <v>77</v>
      </c>
      <c r="N53" s="53">
        <v>0</v>
      </c>
      <c r="O53" s="53">
        <v>8</v>
      </c>
      <c r="P53" s="53">
        <v>2</v>
      </c>
      <c r="Q53" s="53">
        <v>0</v>
      </c>
      <c r="R53" s="42" t="s">
        <v>58</v>
      </c>
      <c r="S53" s="70" t="s">
        <v>13</v>
      </c>
      <c r="T53" s="71">
        <v>9661.4</v>
      </c>
      <c r="U53" s="71">
        <v>7246.1</v>
      </c>
      <c r="V53" s="71">
        <v>4830.7</v>
      </c>
      <c r="W53" s="71">
        <v>4830.7</v>
      </c>
      <c r="X53" s="71">
        <v>4830.7</v>
      </c>
      <c r="Y53" s="71">
        <f>SUM(T53:X53)</f>
        <v>31399.600000000002</v>
      </c>
      <c r="Z53" s="30">
        <v>2028</v>
      </c>
    </row>
    <row r="54" spans="1:26" ht="63">
      <c r="A54" s="62"/>
      <c r="B54" s="62"/>
      <c r="C54" s="61"/>
      <c r="D54" s="61"/>
      <c r="E54" s="61"/>
      <c r="F54" s="61"/>
      <c r="G54" s="61"/>
      <c r="H54" s="61"/>
      <c r="I54" s="61"/>
      <c r="J54" s="62"/>
      <c r="K54" s="62"/>
      <c r="L54" s="62"/>
      <c r="M54" s="62"/>
      <c r="N54" s="62"/>
      <c r="O54" s="62"/>
      <c r="P54" s="62"/>
      <c r="Q54" s="63"/>
      <c r="R54" s="64" t="s">
        <v>59</v>
      </c>
      <c r="S54" s="72" t="s">
        <v>14</v>
      </c>
      <c r="T54" s="102">
        <v>1</v>
      </c>
      <c r="U54" s="102">
        <v>1</v>
      </c>
      <c r="V54" s="102">
        <v>1</v>
      </c>
      <c r="W54" s="102">
        <v>1</v>
      </c>
      <c r="X54" s="102">
        <v>1</v>
      </c>
      <c r="Y54" s="84">
        <v>1</v>
      </c>
      <c r="Z54" s="30">
        <v>2028</v>
      </c>
    </row>
    <row r="55" spans="1:26" ht="15.75">
      <c r="A55" s="88">
        <v>6</v>
      </c>
      <c r="B55" s="88">
        <v>0</v>
      </c>
      <c r="C55" s="88">
        <v>1</v>
      </c>
      <c r="D55" s="88">
        <v>0</v>
      </c>
      <c r="E55" s="88">
        <v>1</v>
      </c>
      <c r="F55" s="88">
        <v>0</v>
      </c>
      <c r="G55" s="88">
        <v>4</v>
      </c>
      <c r="H55" s="88">
        <v>0</v>
      </c>
      <c r="I55" s="88">
        <v>8</v>
      </c>
      <c r="J55" s="88">
        <v>9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37" t="s">
        <v>35</v>
      </c>
      <c r="S55" s="68" t="s">
        <v>13</v>
      </c>
      <c r="T55" s="73">
        <f aca="true" t="shared" si="0" ref="T55:Y55">T56</f>
        <v>170389.352</v>
      </c>
      <c r="U55" s="73">
        <f t="shared" si="0"/>
        <v>111548.931</v>
      </c>
      <c r="V55" s="73">
        <f t="shared" si="0"/>
        <v>111548.931</v>
      </c>
      <c r="W55" s="73">
        <f t="shared" si="0"/>
        <v>111548.931</v>
      </c>
      <c r="X55" s="73">
        <f t="shared" si="0"/>
        <v>111548.931</v>
      </c>
      <c r="Y55" s="73">
        <f t="shared" si="0"/>
        <v>594192.4730000001</v>
      </c>
      <c r="Z55" s="68">
        <v>2028</v>
      </c>
    </row>
    <row r="56" spans="1:26" ht="15.75">
      <c r="A56" s="46">
        <v>6</v>
      </c>
      <c r="B56" s="46">
        <v>0</v>
      </c>
      <c r="C56" s="46">
        <v>1</v>
      </c>
      <c r="D56" s="46">
        <v>0</v>
      </c>
      <c r="E56" s="46">
        <v>1</v>
      </c>
      <c r="F56" s="46">
        <v>0</v>
      </c>
      <c r="G56" s="46">
        <v>4</v>
      </c>
      <c r="H56" s="46">
        <v>0</v>
      </c>
      <c r="I56" s="46">
        <v>8</v>
      </c>
      <c r="J56" s="46">
        <v>9</v>
      </c>
      <c r="K56" s="46">
        <v>0</v>
      </c>
      <c r="L56" s="46">
        <v>1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7" t="s">
        <v>72</v>
      </c>
      <c r="S56" s="74" t="s">
        <v>13</v>
      </c>
      <c r="T56" s="75">
        <f>T58+T60+T62+T64+T65+T66+T68+T70+T71+T74+T72+T73</f>
        <v>170389.352</v>
      </c>
      <c r="U56" s="75">
        <f>U58+U60+U62+U64+U65+U66+U68+U70+U71+U74+U72+U73</f>
        <v>111548.931</v>
      </c>
      <c r="V56" s="75">
        <f>V58+V60+V62+V64+V65+V66+V68+V70+V71+V74+V72+V73</f>
        <v>111548.931</v>
      </c>
      <c r="W56" s="75">
        <f>W58+W60+W62+W64+W65+W66+W68+W70+W71+W74+W72+W73</f>
        <v>111548.931</v>
      </c>
      <c r="X56" s="75">
        <f>X58+X60+X62+X64+X65+X66+X68+X70+X71+X74+X72+X73</f>
        <v>111548.931</v>
      </c>
      <c r="Y56" s="75">
        <f>Y58+Y60+Y62+Y64+Y65+Y66+Y68+Y70+Y74</f>
        <v>594192.4730000001</v>
      </c>
      <c r="Z56" s="85">
        <v>2028</v>
      </c>
    </row>
    <row r="57" spans="1:26" ht="31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34" t="s">
        <v>24</v>
      </c>
      <c r="S57" s="30" t="s">
        <v>14</v>
      </c>
      <c r="T57" s="30">
        <v>1</v>
      </c>
      <c r="U57" s="30">
        <v>1</v>
      </c>
      <c r="V57" s="30">
        <v>1</v>
      </c>
      <c r="W57" s="30">
        <v>1</v>
      </c>
      <c r="X57" s="30">
        <v>1</v>
      </c>
      <c r="Y57" s="30">
        <v>1</v>
      </c>
      <c r="Z57" s="30">
        <v>2028</v>
      </c>
    </row>
    <row r="58" spans="1:26" ht="31.5">
      <c r="A58" s="23">
        <v>6</v>
      </c>
      <c r="B58" s="23">
        <v>0</v>
      </c>
      <c r="C58" s="23">
        <v>1</v>
      </c>
      <c r="D58" s="23">
        <v>0</v>
      </c>
      <c r="E58" s="23">
        <v>1</v>
      </c>
      <c r="F58" s="23">
        <v>0</v>
      </c>
      <c r="G58" s="23">
        <v>2</v>
      </c>
      <c r="H58" s="23">
        <v>0</v>
      </c>
      <c r="I58" s="23">
        <v>8</v>
      </c>
      <c r="J58" s="23">
        <v>9</v>
      </c>
      <c r="K58" s="23">
        <v>0</v>
      </c>
      <c r="L58" s="23">
        <v>1</v>
      </c>
      <c r="M58" s="23">
        <v>2</v>
      </c>
      <c r="N58" s="23">
        <v>0</v>
      </c>
      <c r="O58" s="23">
        <v>0</v>
      </c>
      <c r="P58" s="23">
        <v>1</v>
      </c>
      <c r="Q58" s="23">
        <v>0</v>
      </c>
      <c r="R58" s="40" t="s">
        <v>36</v>
      </c>
      <c r="S58" s="30" t="s">
        <v>13</v>
      </c>
      <c r="T58" s="65">
        <v>3053.666</v>
      </c>
      <c r="U58" s="65">
        <v>3053.666</v>
      </c>
      <c r="V58" s="65">
        <v>3053.666</v>
      </c>
      <c r="W58" s="65">
        <v>3053.666</v>
      </c>
      <c r="X58" s="65">
        <v>3053.666</v>
      </c>
      <c r="Y58" s="65">
        <f>SUM(T58:X58)</f>
        <v>15268.330000000002</v>
      </c>
      <c r="Z58" s="30">
        <v>2028</v>
      </c>
    </row>
    <row r="59" spans="1:26" ht="31.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33" t="s">
        <v>25</v>
      </c>
      <c r="S59" s="30" t="s">
        <v>14</v>
      </c>
      <c r="T59" s="30">
        <v>1</v>
      </c>
      <c r="U59" s="30">
        <v>1</v>
      </c>
      <c r="V59" s="30">
        <v>1</v>
      </c>
      <c r="W59" s="30">
        <v>1</v>
      </c>
      <c r="X59" s="30">
        <v>1</v>
      </c>
      <c r="Y59" s="30">
        <v>1</v>
      </c>
      <c r="Z59" s="30">
        <v>2028</v>
      </c>
    </row>
    <row r="60" spans="1:26" ht="31.5">
      <c r="A60" s="23">
        <v>6</v>
      </c>
      <c r="B60" s="23">
        <v>0</v>
      </c>
      <c r="C60" s="23">
        <v>1</v>
      </c>
      <c r="D60" s="23">
        <v>0</v>
      </c>
      <c r="E60" s="23">
        <v>1</v>
      </c>
      <c r="F60" s="23">
        <v>0</v>
      </c>
      <c r="G60" s="23">
        <v>4</v>
      </c>
      <c r="H60" s="23">
        <v>0</v>
      </c>
      <c r="I60" s="23">
        <v>8</v>
      </c>
      <c r="J60" s="23">
        <v>9</v>
      </c>
      <c r="K60" s="23">
        <v>0</v>
      </c>
      <c r="L60" s="23">
        <v>1</v>
      </c>
      <c r="M60" s="23">
        <v>2</v>
      </c>
      <c r="N60" s="23">
        <v>0</v>
      </c>
      <c r="O60" s="23">
        <v>0</v>
      </c>
      <c r="P60" s="23">
        <v>2</v>
      </c>
      <c r="Q60" s="23">
        <v>0</v>
      </c>
      <c r="R60" s="40" t="s">
        <v>45</v>
      </c>
      <c r="S60" s="30" t="s">
        <v>13</v>
      </c>
      <c r="T60" s="65">
        <v>46164.514</v>
      </c>
      <c r="U60" s="65">
        <v>45690.781</v>
      </c>
      <c r="V60" s="65">
        <v>45690.781</v>
      </c>
      <c r="W60" s="65">
        <v>45690.781</v>
      </c>
      <c r="X60" s="65">
        <v>45690.781</v>
      </c>
      <c r="Y60" s="65">
        <f>SUM(T60:X60)</f>
        <v>228927.63800000004</v>
      </c>
      <c r="Z60" s="30">
        <v>2028</v>
      </c>
    </row>
    <row r="61" spans="1:26" ht="31.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33" t="s">
        <v>46</v>
      </c>
      <c r="S61" s="30" t="s">
        <v>14</v>
      </c>
      <c r="T61" s="30">
        <v>1</v>
      </c>
      <c r="U61" s="30">
        <v>1</v>
      </c>
      <c r="V61" s="30">
        <v>1</v>
      </c>
      <c r="W61" s="30">
        <v>1</v>
      </c>
      <c r="X61" s="30">
        <v>1</v>
      </c>
      <c r="Y61" s="30">
        <v>1</v>
      </c>
      <c r="Z61" s="30">
        <v>2028</v>
      </c>
    </row>
    <row r="62" spans="1:26" ht="31.5">
      <c r="A62" s="23">
        <v>6</v>
      </c>
      <c r="B62" s="23">
        <v>9</v>
      </c>
      <c r="C62" s="23">
        <v>2</v>
      </c>
      <c r="D62" s="23">
        <v>0</v>
      </c>
      <c r="E62" s="23">
        <v>1</v>
      </c>
      <c r="F62" s="23">
        <v>0</v>
      </c>
      <c r="G62" s="23">
        <v>6</v>
      </c>
      <c r="H62" s="23">
        <v>0</v>
      </c>
      <c r="I62" s="23">
        <v>8</v>
      </c>
      <c r="J62" s="23">
        <v>9</v>
      </c>
      <c r="K62" s="23">
        <v>0</v>
      </c>
      <c r="L62" s="23">
        <v>1</v>
      </c>
      <c r="M62" s="23">
        <v>2</v>
      </c>
      <c r="N62" s="23">
        <v>0</v>
      </c>
      <c r="O62" s="23">
        <v>0</v>
      </c>
      <c r="P62" s="23">
        <v>3</v>
      </c>
      <c r="Q62" s="23">
        <v>0</v>
      </c>
      <c r="R62" s="40" t="s">
        <v>54</v>
      </c>
      <c r="S62" s="30" t="s">
        <v>13</v>
      </c>
      <c r="T62" s="65">
        <v>15920.444</v>
      </c>
      <c r="U62" s="65">
        <v>15807.169</v>
      </c>
      <c r="V62" s="65">
        <v>15807.169</v>
      </c>
      <c r="W62" s="65">
        <v>15807.169</v>
      </c>
      <c r="X62" s="65">
        <v>15807.169</v>
      </c>
      <c r="Y62" s="65">
        <f>SUM(T62:X62)</f>
        <v>79149.12</v>
      </c>
      <c r="Z62" s="30">
        <v>2028</v>
      </c>
    </row>
    <row r="63" spans="1:26" ht="31.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35" t="s">
        <v>55</v>
      </c>
      <c r="S63" s="67" t="s">
        <v>14</v>
      </c>
      <c r="T63" s="101">
        <v>1</v>
      </c>
      <c r="U63" s="101">
        <v>1</v>
      </c>
      <c r="V63" s="101">
        <v>1</v>
      </c>
      <c r="W63" s="101">
        <v>1</v>
      </c>
      <c r="X63" s="101">
        <v>1</v>
      </c>
      <c r="Y63" s="83">
        <v>1</v>
      </c>
      <c r="Z63" s="83">
        <v>2028</v>
      </c>
    </row>
    <row r="64" spans="1:26" ht="15.75" customHeight="1">
      <c r="A64" s="23">
        <v>6</v>
      </c>
      <c r="B64" s="23">
        <v>0</v>
      </c>
      <c r="C64" s="23">
        <v>1</v>
      </c>
      <c r="D64" s="23">
        <v>0</v>
      </c>
      <c r="E64" s="23">
        <v>1</v>
      </c>
      <c r="F64" s="23">
        <v>0</v>
      </c>
      <c r="G64" s="23">
        <v>4</v>
      </c>
      <c r="H64" s="23">
        <v>0</v>
      </c>
      <c r="I64" s="23">
        <v>8</v>
      </c>
      <c r="J64" s="23">
        <v>9</v>
      </c>
      <c r="K64" s="23">
        <v>0</v>
      </c>
      <c r="L64" s="23">
        <v>1</v>
      </c>
      <c r="M64" s="23">
        <v>2</v>
      </c>
      <c r="N64" s="23">
        <v>0</v>
      </c>
      <c r="O64" s="23">
        <v>0</v>
      </c>
      <c r="P64" s="23">
        <v>4</v>
      </c>
      <c r="Q64" s="23">
        <v>0</v>
      </c>
      <c r="R64" s="119" t="s">
        <v>56</v>
      </c>
      <c r="S64" s="122" t="s">
        <v>13</v>
      </c>
      <c r="T64" s="76">
        <v>16199.736</v>
      </c>
      <c r="U64" s="76">
        <v>16199.736</v>
      </c>
      <c r="V64" s="76">
        <v>16199.736</v>
      </c>
      <c r="W64" s="76">
        <v>16199.736</v>
      </c>
      <c r="X64" s="76">
        <v>16199.736</v>
      </c>
      <c r="Y64" s="65">
        <f>SUM(T64:X64)</f>
        <v>80998.68000000001</v>
      </c>
      <c r="Z64" s="83"/>
    </row>
    <row r="65" spans="1:26" ht="15.75" customHeight="1">
      <c r="A65" s="23">
        <v>6</v>
      </c>
      <c r="B65" s="23">
        <v>0</v>
      </c>
      <c r="C65" s="23">
        <v>1</v>
      </c>
      <c r="D65" s="23">
        <v>0</v>
      </c>
      <c r="E65" s="23">
        <v>1</v>
      </c>
      <c r="F65" s="23">
        <v>1</v>
      </c>
      <c r="G65" s="23">
        <v>3</v>
      </c>
      <c r="H65" s="23">
        <v>0</v>
      </c>
      <c r="I65" s="23">
        <v>8</v>
      </c>
      <c r="J65" s="23">
        <v>9</v>
      </c>
      <c r="K65" s="23">
        <v>0</v>
      </c>
      <c r="L65" s="23">
        <v>1</v>
      </c>
      <c r="M65" s="23">
        <v>2</v>
      </c>
      <c r="N65" s="23">
        <v>0</v>
      </c>
      <c r="O65" s="23">
        <v>0</v>
      </c>
      <c r="P65" s="23">
        <v>4</v>
      </c>
      <c r="Q65" s="23">
        <v>0</v>
      </c>
      <c r="R65" s="120"/>
      <c r="S65" s="114"/>
      <c r="T65" s="76">
        <v>2109.157</v>
      </c>
      <c r="U65" s="76">
        <v>958.203</v>
      </c>
      <c r="V65" s="76">
        <v>958.203</v>
      </c>
      <c r="W65" s="76">
        <v>958.203</v>
      </c>
      <c r="X65" s="76">
        <v>958.203</v>
      </c>
      <c r="Y65" s="65">
        <f>SUM(T65:X65)</f>
        <v>5941.968999999999</v>
      </c>
      <c r="Z65" s="83"/>
    </row>
    <row r="66" spans="1:26" ht="18.75" customHeight="1">
      <c r="A66" s="39">
        <v>6</v>
      </c>
      <c r="B66" s="39">
        <v>9</v>
      </c>
      <c r="C66" s="39">
        <v>2</v>
      </c>
      <c r="D66" s="39">
        <v>0</v>
      </c>
      <c r="E66" s="39">
        <v>1</v>
      </c>
      <c r="F66" s="39">
        <v>0</v>
      </c>
      <c r="G66" s="39">
        <v>6</v>
      </c>
      <c r="H66" s="39">
        <v>0</v>
      </c>
      <c r="I66" s="39">
        <v>8</v>
      </c>
      <c r="J66" s="39">
        <v>9</v>
      </c>
      <c r="K66" s="39">
        <v>0</v>
      </c>
      <c r="L66" s="39">
        <v>1</v>
      </c>
      <c r="M66" s="39">
        <v>2</v>
      </c>
      <c r="N66" s="39">
        <v>0</v>
      </c>
      <c r="O66" s="39">
        <v>0</v>
      </c>
      <c r="P66" s="39">
        <v>4</v>
      </c>
      <c r="Q66" s="39">
        <v>0</v>
      </c>
      <c r="R66" s="121"/>
      <c r="S66" s="123"/>
      <c r="T66" s="77">
        <v>6900.894</v>
      </c>
      <c r="U66" s="77">
        <v>6900.894</v>
      </c>
      <c r="V66" s="77">
        <v>6900.894</v>
      </c>
      <c r="W66" s="77">
        <v>6900.894</v>
      </c>
      <c r="X66" s="77">
        <v>6900.894</v>
      </c>
      <c r="Y66" s="65">
        <f>SUM(T66:X66)</f>
        <v>34504.47</v>
      </c>
      <c r="Z66" s="30">
        <v>2028</v>
      </c>
    </row>
    <row r="67" spans="1:26" ht="31.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48" t="s">
        <v>47</v>
      </c>
      <c r="S67" s="67" t="s">
        <v>14</v>
      </c>
      <c r="T67" s="101">
        <v>1</v>
      </c>
      <c r="U67" s="101">
        <v>1</v>
      </c>
      <c r="V67" s="101">
        <v>1</v>
      </c>
      <c r="W67" s="101">
        <v>1</v>
      </c>
      <c r="X67" s="101">
        <v>1</v>
      </c>
      <c r="Y67" s="83">
        <v>1</v>
      </c>
      <c r="Z67" s="83">
        <v>2028</v>
      </c>
    </row>
    <row r="68" spans="1:26" ht="31.5">
      <c r="A68" s="23">
        <v>6</v>
      </c>
      <c r="B68" s="23">
        <v>0</v>
      </c>
      <c r="C68" s="23">
        <v>1</v>
      </c>
      <c r="D68" s="23">
        <v>0</v>
      </c>
      <c r="E68" s="23">
        <v>1</v>
      </c>
      <c r="F68" s="23">
        <v>1</v>
      </c>
      <c r="G68" s="23">
        <v>3</v>
      </c>
      <c r="H68" s="23">
        <v>0</v>
      </c>
      <c r="I68" s="23">
        <v>8</v>
      </c>
      <c r="J68" s="23">
        <v>9</v>
      </c>
      <c r="K68" s="23">
        <v>0</v>
      </c>
      <c r="L68" s="23">
        <v>1</v>
      </c>
      <c r="M68" s="23">
        <v>2</v>
      </c>
      <c r="N68" s="23">
        <v>0</v>
      </c>
      <c r="O68" s="23">
        <v>0</v>
      </c>
      <c r="P68" s="23">
        <v>5</v>
      </c>
      <c r="Q68" s="23">
        <v>0</v>
      </c>
      <c r="R68" s="40" t="s">
        <v>74</v>
      </c>
      <c r="S68" s="28" t="s">
        <v>13</v>
      </c>
      <c r="T68" s="98">
        <v>22938.482</v>
      </c>
      <c r="U68" s="98">
        <v>22938.482</v>
      </c>
      <c r="V68" s="98">
        <v>22938.482</v>
      </c>
      <c r="W68" s="98">
        <v>22938.482</v>
      </c>
      <c r="X68" s="98">
        <v>22938.482</v>
      </c>
      <c r="Y68" s="78">
        <f>SUM(T68:X68)</f>
        <v>114692.41</v>
      </c>
      <c r="Z68" s="83">
        <v>2028</v>
      </c>
    </row>
    <row r="69" spans="1:26" ht="31.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33" t="s">
        <v>32</v>
      </c>
      <c r="S69" s="93" t="s">
        <v>14</v>
      </c>
      <c r="T69" s="68">
        <v>1</v>
      </c>
      <c r="U69" s="68">
        <v>1</v>
      </c>
      <c r="V69" s="68">
        <v>1</v>
      </c>
      <c r="W69" s="68">
        <v>1</v>
      </c>
      <c r="X69" s="68">
        <v>1</v>
      </c>
      <c r="Y69" s="68">
        <v>1</v>
      </c>
      <c r="Z69" s="68">
        <v>2028</v>
      </c>
    </row>
    <row r="70" spans="1:26" ht="15.75" customHeight="1">
      <c r="A70" s="46">
        <v>6</v>
      </c>
      <c r="B70" s="46">
        <v>0</v>
      </c>
      <c r="C70" s="46">
        <v>1</v>
      </c>
      <c r="D70" s="46">
        <v>0</v>
      </c>
      <c r="E70" s="46">
        <v>1</v>
      </c>
      <c r="F70" s="46">
        <v>0</v>
      </c>
      <c r="G70" s="46">
        <v>4</v>
      </c>
      <c r="H70" s="46">
        <v>0</v>
      </c>
      <c r="I70" s="46">
        <v>8</v>
      </c>
      <c r="J70" s="46">
        <v>9</v>
      </c>
      <c r="K70" s="46">
        <v>0</v>
      </c>
      <c r="L70" s="46">
        <v>1</v>
      </c>
      <c r="M70" s="46">
        <v>2</v>
      </c>
      <c r="N70" s="46">
        <v>0</v>
      </c>
      <c r="O70" s="46">
        <v>0</v>
      </c>
      <c r="P70" s="46">
        <v>6</v>
      </c>
      <c r="Q70" s="46">
        <v>0</v>
      </c>
      <c r="R70" s="112" t="s">
        <v>73</v>
      </c>
      <c r="S70" s="114" t="s">
        <v>13</v>
      </c>
      <c r="T70" s="90">
        <v>34709.856</v>
      </c>
      <c r="U70" s="90">
        <v>0</v>
      </c>
      <c r="V70" s="90">
        <v>0</v>
      </c>
      <c r="W70" s="90">
        <v>0</v>
      </c>
      <c r="X70" s="90">
        <v>0</v>
      </c>
      <c r="Y70" s="91">
        <f>SUM(T70:X70)</f>
        <v>34709.856</v>
      </c>
      <c r="Z70" s="84">
        <v>2024</v>
      </c>
    </row>
    <row r="71" spans="1:26" ht="15.75" customHeight="1">
      <c r="A71" s="23">
        <v>6</v>
      </c>
      <c r="B71" s="23">
        <v>0</v>
      </c>
      <c r="C71" s="23">
        <v>1</v>
      </c>
      <c r="D71" s="23">
        <v>0</v>
      </c>
      <c r="E71" s="23">
        <v>1</v>
      </c>
      <c r="F71" s="23">
        <v>1</v>
      </c>
      <c r="G71" s="23">
        <v>3</v>
      </c>
      <c r="H71" s="23">
        <v>0</v>
      </c>
      <c r="I71" s="23">
        <v>8</v>
      </c>
      <c r="J71" s="23">
        <v>9</v>
      </c>
      <c r="K71" s="23">
        <v>0</v>
      </c>
      <c r="L71" s="23">
        <v>1</v>
      </c>
      <c r="M71" s="23">
        <v>2</v>
      </c>
      <c r="N71" s="23">
        <v>0</v>
      </c>
      <c r="O71" s="23">
        <v>0</v>
      </c>
      <c r="P71" s="23">
        <v>6</v>
      </c>
      <c r="Q71" s="23">
        <v>0</v>
      </c>
      <c r="R71" s="112"/>
      <c r="S71" s="114"/>
      <c r="T71" s="76">
        <v>18049.28</v>
      </c>
      <c r="U71" s="76">
        <v>0</v>
      </c>
      <c r="V71" s="76">
        <v>0</v>
      </c>
      <c r="W71" s="76">
        <v>0</v>
      </c>
      <c r="X71" s="76">
        <v>0</v>
      </c>
      <c r="Y71" s="65">
        <f>SUM(T71:X71)</f>
        <v>18049.28</v>
      </c>
      <c r="Z71" s="83">
        <v>2024</v>
      </c>
    </row>
    <row r="72" spans="1:26" ht="15.75" customHeight="1">
      <c r="A72" s="39">
        <v>6</v>
      </c>
      <c r="B72" s="39">
        <v>0</v>
      </c>
      <c r="C72" s="39">
        <v>1</v>
      </c>
      <c r="D72" s="39">
        <v>0</v>
      </c>
      <c r="E72" s="39">
        <v>1</v>
      </c>
      <c r="F72" s="39">
        <v>0</v>
      </c>
      <c r="G72" s="39">
        <v>3</v>
      </c>
      <c r="H72" s="39">
        <v>0</v>
      </c>
      <c r="I72" s="39">
        <v>8</v>
      </c>
      <c r="J72" s="39">
        <v>9</v>
      </c>
      <c r="K72" s="39">
        <v>0</v>
      </c>
      <c r="L72" s="39">
        <v>1</v>
      </c>
      <c r="M72" s="39">
        <v>2</v>
      </c>
      <c r="N72" s="39">
        <v>0</v>
      </c>
      <c r="O72" s="39">
        <v>0</v>
      </c>
      <c r="P72" s="39">
        <v>6</v>
      </c>
      <c r="Q72" s="39">
        <v>0</v>
      </c>
      <c r="R72" s="112"/>
      <c r="S72" s="114"/>
      <c r="T72" s="76">
        <v>2838.365</v>
      </c>
      <c r="U72" s="76">
        <v>0</v>
      </c>
      <c r="V72" s="76">
        <v>0</v>
      </c>
      <c r="W72" s="76">
        <v>0</v>
      </c>
      <c r="X72" s="76">
        <v>0</v>
      </c>
      <c r="Y72" s="65">
        <f>SUM(T72:X72)</f>
        <v>2838.365</v>
      </c>
      <c r="Z72" s="101">
        <v>2024</v>
      </c>
    </row>
    <row r="73" spans="1:26" ht="15.75" customHeight="1">
      <c r="A73" s="39">
        <v>6</v>
      </c>
      <c r="B73" s="39">
        <v>0</v>
      </c>
      <c r="C73" s="39">
        <v>1</v>
      </c>
      <c r="D73" s="39">
        <v>0</v>
      </c>
      <c r="E73" s="39">
        <v>1</v>
      </c>
      <c r="F73" s="39">
        <v>0</v>
      </c>
      <c r="G73" s="39">
        <v>6</v>
      </c>
      <c r="H73" s="39">
        <v>0</v>
      </c>
      <c r="I73" s="39">
        <v>8</v>
      </c>
      <c r="J73" s="39">
        <v>9</v>
      </c>
      <c r="K73" s="39">
        <v>0</v>
      </c>
      <c r="L73" s="39">
        <v>1</v>
      </c>
      <c r="M73" s="39">
        <v>2</v>
      </c>
      <c r="N73" s="39">
        <v>0</v>
      </c>
      <c r="O73" s="39">
        <v>0</v>
      </c>
      <c r="P73" s="39">
        <v>6</v>
      </c>
      <c r="Q73" s="39">
        <v>0</v>
      </c>
      <c r="R73" s="112"/>
      <c r="S73" s="114"/>
      <c r="T73" s="76">
        <v>1504.958</v>
      </c>
      <c r="U73" s="76">
        <v>0</v>
      </c>
      <c r="V73" s="76">
        <v>0</v>
      </c>
      <c r="W73" s="76">
        <v>0</v>
      </c>
      <c r="X73" s="76">
        <v>0</v>
      </c>
      <c r="Y73" s="65">
        <f>SUM(T73:X73)</f>
        <v>1504.958</v>
      </c>
      <c r="Z73" s="101">
        <v>2024</v>
      </c>
    </row>
    <row r="74" spans="1:26" ht="15" hidden="1">
      <c r="A74" s="39">
        <v>6</v>
      </c>
      <c r="B74" s="39">
        <v>9</v>
      </c>
      <c r="C74" s="39">
        <v>2</v>
      </c>
      <c r="D74" s="39">
        <v>0</v>
      </c>
      <c r="E74" s="39">
        <v>1</v>
      </c>
      <c r="F74" s="39">
        <v>0</v>
      </c>
      <c r="G74" s="39">
        <v>6</v>
      </c>
      <c r="H74" s="39">
        <v>0</v>
      </c>
      <c r="I74" s="39">
        <v>8</v>
      </c>
      <c r="J74" s="39">
        <v>9</v>
      </c>
      <c r="K74" s="39">
        <v>0</v>
      </c>
      <c r="L74" s="39">
        <v>1</v>
      </c>
      <c r="M74" s="39">
        <v>2</v>
      </c>
      <c r="N74" s="39">
        <v>0</v>
      </c>
      <c r="O74" s="39">
        <v>0</v>
      </c>
      <c r="P74" s="39">
        <v>6</v>
      </c>
      <c r="Q74" s="39">
        <v>0</v>
      </c>
      <c r="R74" s="113"/>
      <c r="S74" s="115"/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65">
        <f>SUM(T74:X74)</f>
        <v>0</v>
      </c>
      <c r="Z74" s="83">
        <v>2024</v>
      </c>
    </row>
    <row r="75" spans="1:26" ht="31.5">
      <c r="A75" s="54"/>
      <c r="B75" s="54"/>
      <c r="C75" s="55"/>
      <c r="D75" s="55"/>
      <c r="E75" s="55"/>
      <c r="F75" s="55"/>
      <c r="G75" s="55"/>
      <c r="H75" s="55"/>
      <c r="I75" s="55"/>
      <c r="J75" s="54"/>
      <c r="K75" s="54"/>
      <c r="L75" s="54"/>
      <c r="M75" s="54"/>
      <c r="N75" s="54"/>
      <c r="O75" s="54"/>
      <c r="P75" s="54"/>
      <c r="Q75" s="53"/>
      <c r="R75" s="37" t="s">
        <v>48</v>
      </c>
      <c r="S75" s="38" t="s">
        <v>14</v>
      </c>
      <c r="T75" s="68">
        <v>1</v>
      </c>
      <c r="U75" s="68">
        <v>0</v>
      </c>
      <c r="V75" s="68">
        <v>0</v>
      </c>
      <c r="W75" s="68">
        <v>0</v>
      </c>
      <c r="X75" s="68">
        <v>0</v>
      </c>
      <c r="Y75" s="68">
        <v>1</v>
      </c>
      <c r="Z75" s="68">
        <v>2024</v>
      </c>
    </row>
    <row r="76" spans="25:26" ht="15">
      <c r="Y76" s="99"/>
      <c r="Z76" s="100" t="s">
        <v>81</v>
      </c>
    </row>
    <row r="78" ht="15">
      <c r="T78" s="109"/>
    </row>
  </sheetData>
  <sheetProtection selectLockedCells="1" selectUnlockedCells="1"/>
  <mergeCells count="24">
    <mergeCell ref="A6:Z6"/>
    <mergeCell ref="T14:X15"/>
    <mergeCell ref="R2:Z2"/>
    <mergeCell ref="F15:G16"/>
    <mergeCell ref="A14:Q14"/>
    <mergeCell ref="R14:R16"/>
    <mergeCell ref="S14:S16"/>
    <mergeCell ref="I12:Z12"/>
    <mergeCell ref="Y14:Z15"/>
    <mergeCell ref="A4:Z4"/>
    <mergeCell ref="A5:Z5"/>
    <mergeCell ref="I11:Z11"/>
    <mergeCell ref="A15:C16"/>
    <mergeCell ref="D15:E16"/>
    <mergeCell ref="U1:Z1"/>
    <mergeCell ref="A3:Z3"/>
    <mergeCell ref="R70:R74"/>
    <mergeCell ref="S70:S74"/>
    <mergeCell ref="A8:Z8"/>
    <mergeCell ref="A9:Z9"/>
    <mergeCell ref="R64:R66"/>
    <mergeCell ref="S64:S66"/>
    <mergeCell ref="H15:Q16"/>
    <mergeCell ref="A7:Z7"/>
  </mergeCells>
  <printOptions horizontalCentered="1"/>
  <pageMargins left="0.3937007874015748" right="0.3937007874015748" top="0.5905511811023623" bottom="0.3937007874015748" header="0.5118110236220472" footer="0.5118110236220472"/>
  <pageSetup firstPageNumber="34" useFirstPageNumber="1" fitToHeight="0" fitToWidth="1" horizontalDpi="300" verticalDpi="300" orientation="landscape" paperSize="9" scale="50" r:id="rId1"/>
  <rowBreaks count="2" manualBreakCount="2">
    <brk id="38" max="25" man="1"/>
    <brk id="6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4">
      <selection activeCell="G13" sqref="G13:G16"/>
    </sheetView>
  </sheetViews>
  <sheetFormatPr defaultColWidth="9.140625" defaultRowHeight="15"/>
  <cols>
    <col min="1" max="1" width="27.7109375" style="0" customWidth="1"/>
    <col min="2" max="3" width="14.57421875" style="0" customWidth="1"/>
    <col min="4" max="4" width="15.28125" style="0" customWidth="1"/>
    <col min="5" max="7" width="13.00390625" style="0" customWidth="1"/>
    <col min="8" max="8" width="15.28125" style="0" customWidth="1"/>
  </cols>
  <sheetData>
    <row r="2" spans="1:7" ht="15.75" thickBot="1">
      <c r="A2" s="80" t="s">
        <v>69</v>
      </c>
      <c r="B2" s="81">
        <v>64191.175</v>
      </c>
      <c r="C2" s="81">
        <v>66480.375</v>
      </c>
      <c r="D2" s="81">
        <v>43816.675</v>
      </c>
      <c r="E2" s="81">
        <v>43816.675</v>
      </c>
      <c r="F2" s="81">
        <v>43816.675</v>
      </c>
      <c r="G2" s="81">
        <v>262121.575</v>
      </c>
    </row>
    <row r="3" spans="1:7" ht="95.25" thickBot="1">
      <c r="A3" s="82" t="s">
        <v>70</v>
      </c>
      <c r="B3" s="81">
        <v>46068.875</v>
      </c>
      <c r="C3" s="81">
        <v>43816.675</v>
      </c>
      <c r="D3" s="81">
        <v>43816.675</v>
      </c>
      <c r="E3" s="81">
        <v>43816.675</v>
      </c>
      <c r="F3" s="81">
        <v>43816.675</v>
      </c>
      <c r="G3" s="81">
        <v>221335.575</v>
      </c>
    </row>
    <row r="4" spans="1:7" ht="79.5" thickBot="1">
      <c r="A4" s="80" t="s">
        <v>71</v>
      </c>
      <c r="B4" s="81">
        <v>18122.3</v>
      </c>
      <c r="C4" s="81">
        <v>22663.7</v>
      </c>
      <c r="D4" s="81">
        <v>0</v>
      </c>
      <c r="E4" s="81">
        <v>0</v>
      </c>
      <c r="F4" s="81">
        <v>0</v>
      </c>
      <c r="G4" s="81">
        <v>40786</v>
      </c>
    </row>
    <row r="5" spans="2:7" ht="15">
      <c r="B5">
        <f aca="true" t="shared" si="0" ref="B5:G5">B3+B4</f>
        <v>64191.175</v>
      </c>
      <c r="C5">
        <f t="shared" si="0"/>
        <v>66480.375</v>
      </c>
      <c r="D5">
        <f t="shared" si="0"/>
        <v>43816.675</v>
      </c>
      <c r="E5">
        <f t="shared" si="0"/>
        <v>43816.675</v>
      </c>
      <c r="F5">
        <f t="shared" si="0"/>
        <v>43816.675</v>
      </c>
      <c r="G5">
        <f t="shared" si="0"/>
        <v>262121.575</v>
      </c>
    </row>
    <row r="13" spans="6:8" ht="15">
      <c r="F13">
        <v>78924.017</v>
      </c>
      <c r="G13">
        <v>61890.517</v>
      </c>
      <c r="H13">
        <v>61890.517</v>
      </c>
    </row>
    <row r="14" spans="2:8" ht="15">
      <c r="B14">
        <v>12.4</v>
      </c>
      <c r="C14">
        <v>12.9</v>
      </c>
      <c r="D14">
        <v>146.7</v>
      </c>
      <c r="F14">
        <v>37465.205</v>
      </c>
      <c r="G14">
        <v>23896.685</v>
      </c>
      <c r="H14">
        <v>23896.685</v>
      </c>
    </row>
    <row r="15" spans="2:8" ht="15">
      <c r="B15">
        <v>45113.679</v>
      </c>
      <c r="C15">
        <v>42864.179</v>
      </c>
      <c r="D15">
        <v>42867.079</v>
      </c>
      <c r="F15">
        <v>23246.119</v>
      </c>
      <c r="G15">
        <v>22708.063</v>
      </c>
      <c r="H15">
        <v>22708.063</v>
      </c>
    </row>
    <row r="16" spans="2:8" ht="15">
      <c r="B16">
        <v>3402.1</v>
      </c>
      <c r="C16">
        <v>3520.7</v>
      </c>
      <c r="D16">
        <v>3523.7</v>
      </c>
      <c r="F16">
        <v>3053.666</v>
      </c>
      <c r="G16">
        <v>3053.666</v>
      </c>
      <c r="H16">
        <v>3053.666</v>
      </c>
    </row>
    <row r="17" spans="2:4" ht="15">
      <c r="B17">
        <v>423.22</v>
      </c>
      <c r="C17">
        <v>423.22</v>
      </c>
      <c r="D17">
        <v>423.22</v>
      </c>
    </row>
    <row r="18" spans="2:4" ht="15">
      <c r="B18">
        <v>841.1</v>
      </c>
      <c r="C18">
        <v>848.4</v>
      </c>
      <c r="D18">
        <v>855.9</v>
      </c>
    </row>
    <row r="19" spans="2:4" ht="15">
      <c r="B19">
        <v>4344.676</v>
      </c>
      <c r="C19">
        <v>4344.676</v>
      </c>
      <c r="D19">
        <v>4344.676</v>
      </c>
    </row>
    <row r="20" spans="2:4" ht="15">
      <c r="B20">
        <v>19322.8</v>
      </c>
      <c r="C20">
        <v>12076.8</v>
      </c>
      <c r="D20">
        <v>9661.4</v>
      </c>
    </row>
    <row r="21" spans="2:4" ht="15">
      <c r="B21">
        <v>9144</v>
      </c>
      <c r="C21">
        <v>9144</v>
      </c>
      <c r="D21">
        <v>9144</v>
      </c>
    </row>
    <row r="22" spans="2:8" ht="15">
      <c r="B22" s="94">
        <f>SUM(B13:B21)</f>
        <v>82603.97499999999</v>
      </c>
      <c r="C22" s="94">
        <f aca="true" t="shared" si="1" ref="C22:H22">SUM(C13:C21)</f>
        <v>73234.875</v>
      </c>
      <c r="D22" s="94">
        <f t="shared" si="1"/>
        <v>70966.67499999999</v>
      </c>
      <c r="E22" s="94">
        <f t="shared" si="1"/>
        <v>0</v>
      </c>
      <c r="F22" s="94">
        <f t="shared" si="1"/>
        <v>142689.007</v>
      </c>
      <c r="G22" s="94">
        <f t="shared" si="1"/>
        <v>111548.931</v>
      </c>
      <c r="H22" s="94">
        <f t="shared" si="1"/>
        <v>111548.931</v>
      </c>
    </row>
    <row r="24" spans="2:8" ht="15">
      <c r="B24" s="43">
        <v>82603.975</v>
      </c>
      <c r="C24" s="43">
        <v>73234.875</v>
      </c>
      <c r="D24" s="43">
        <v>70966.675</v>
      </c>
      <c r="F24">
        <v>142689.00699999998</v>
      </c>
      <c r="G24">
        <v>111548.931</v>
      </c>
      <c r="H24">
        <v>111548.931</v>
      </c>
    </row>
    <row r="26" spans="2:8" ht="15">
      <c r="B26" s="95">
        <f>B24-B22</f>
        <v>0</v>
      </c>
      <c r="C26" s="95">
        <f>C24-C22</f>
        <v>0</v>
      </c>
      <c r="D26" s="95">
        <f>D24-D22</f>
        <v>0</v>
      </c>
      <c r="F26" s="95">
        <f>F22-F24</f>
        <v>0</v>
      </c>
      <c r="G26" s="95">
        <f>G22-G24</f>
        <v>0</v>
      </c>
      <c r="H26" s="95">
        <f>H22-H24</f>
        <v>0</v>
      </c>
    </row>
    <row r="28" spans="2:4" ht="15">
      <c r="B28" s="95">
        <f>B22+F22</f>
        <v>225292.98200000002</v>
      </c>
      <c r="C28" s="95">
        <f>C22+G22</f>
        <v>184783.80599999998</v>
      </c>
      <c r="D28" s="95">
        <f>D22+H22</f>
        <v>182515.60599999997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2024-04-05T07:55:53Z</cp:lastPrinted>
  <dcterms:created xsi:type="dcterms:W3CDTF">2019-02-05T09:36:33Z</dcterms:created>
  <dcterms:modified xsi:type="dcterms:W3CDTF">2024-04-19T08:56:15Z</dcterms:modified>
  <cp:category/>
  <cp:version/>
  <cp:contentType/>
  <cp:contentStatus/>
</cp:coreProperties>
</file>