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1'!$A$14:$IG$16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1'!$A$1:$AR$120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<sst xmlns="http://schemas.openxmlformats.org/spreadsheetml/2006/main" count="789" uniqueCount="275">
  <si>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</si>
  <si>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</si>
  <si>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</si>
  <si>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</si>
  <si>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</si>
  <si>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</si>
  <si>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</si>
  <si>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</si>
  <si>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</si>
  <si>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</si>
  <si>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</si>
  <si>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</si>
  <si>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</si>
  <si>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</si>
  <si>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</si>
  <si>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</si>
  <si>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</si>
  <si>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</si>
  <si>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</si>
  <si>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</si>
  <si>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</si>
  <si>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</si>
  <si>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</si>
  <si>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</si>
  <si>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</si>
  <si>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</si>
  <si>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</si>
  <si>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</si>
  <si>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</si>
  <si>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</si>
  <si>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</si>
  <si>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</si>
  <si>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</si>
  <si>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</si>
  <si>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</si>
  <si>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</si>
  <si>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</si>
  <si>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</si>
  <si>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</si>
  <si>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</si>
  <si>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</si>
  <si>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</si>
  <si>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</si>
  <si>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</si>
  <si>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</si>
  <si>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</si>
  <si>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</si>
  <si>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</si>
  <si>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</si>
  <si>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</si>
  <si>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</si>
  <si>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</si>
  <si>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</si>
  <si>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</si>
  <si>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</si>
  <si>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</si>
  <si>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</si>
  <si>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</si>
  <si>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</si>
  <si>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</si>
  <si>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</si>
  <si>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</si>
  <si>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</si>
  <si>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</si>
  <si>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</si>
  <si>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</si>
  <si>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</si>
  <si>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</si>
  <si>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</si>
  <si>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</si>
  <si>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</si>
  <si>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</si>
  <si>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</si>
  <si>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</si>
  <si>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</si>
  <si>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</si>
  <si>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</si>
  <si>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</si>
  <si>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</si>
  <si>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</si>
  <si>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</si>
  <si>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</si>
  <si>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</si>
  <si>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</si>
  <si>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</si>
  <si>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</si>
  <si>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</si>
  <si>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</si>
  <si>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</si>
  <si>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</si>
  <si>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</si>
  <si>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</si>
  <si>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</si>
  <si>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</si>
  <si>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</si>
  <si>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</si>
  <si>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</si>
  <si>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</si>
  <si>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</si>
  <si>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</si>
  <si>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</si>
  <si>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</si>
  <si>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</si>
  <si>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</si>
  <si>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</si>
  <si>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</si>
  <si>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</si>
  <si>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</si>
  <si>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</si>
  <si>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</si>
  <si>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</si>
  <si>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</si>
  <si>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</si>
  <si>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</si>
  <si>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</si>
  <si>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</si>
  <si>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</si>
  <si>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</si>
  <si>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</si>
  <si>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</si>
  <si>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</si>
  <si>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</si>
  <si>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</si>
  <si>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</si>
  <si>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</si>
  <si>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</si>
  <si>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</si>
  <si>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</si>
  <si>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</si>
  <si>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</si>
  <si>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</si>
  <si>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</si>
  <si>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</si>
  <si>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</si>
  <si>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</si>
  <si>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</si>
  <si>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</si>
  <si>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</si>
  <si>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</si>
  <si>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</si>
  <si>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</si>
  <si>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</si>
  <si>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</si>
  <si>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</si>
  <si>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</si>
  <si>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</si>
  <si>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</si>
  <si>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</si>
  <si>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</si>
  <si>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</si>
  <si>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</si>
  <si>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</si>
  <si>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</si>
  <si>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</si>
  <si>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</si>
  <si>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</si>
  <si>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</si>
  <si>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</si>
  <si>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</si>
  <si>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</si>
  <si>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</si>
  <si>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</si>
  <si>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</si>
  <si>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</si>
  <si>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</si>
  <si>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</si>
  <si>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</si>
  <si>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</si>
  <si>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</si>
  <si>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</si>
  <si>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</si>
  <si>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</si>
  <si>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</si>
  <si>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</si>
  <si>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</si>
  <si>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</si>
  <si>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</si>
  <si>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</si>
  <si>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</si>
  <si>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</si>
  <si>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</si>
  <si>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</si>
  <si>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</si>
  <si>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</si>
  <si>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</si>
  <si>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</si>
  <si>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</si>
  <si>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</si>
  <si>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</si>
  <si>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</si>
  <si>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</si>
  <si>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</si>
  <si>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</si>
  <si>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</si>
  <si>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</si>
  <si>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</si>
  <si>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</si>
  <si>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</si>
  <si>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</si>
  <si>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</si>
  <si>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</si>
  <si>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</si>
  <si>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</si>
  <si>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</si>
  <si>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</si>
  <si>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</si>
  <si>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</si>
  <si>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</si>
  <si>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</si>
  <si>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</si>
  <si>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</si>
  <si>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</si>
  <si>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</si>
  <si>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</si>
  <si>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</si>
  <si>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</si>
  <si>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</si>
  <si>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</si>
  <si>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</si>
  <si>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</si>
  <si>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</si>
  <si>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</si>
  <si>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</si>
  <si>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</si>
  <si>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</si>
  <si>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</si>
  <si>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</si>
  <si>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</si>
  <si>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</si>
  <si>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</si>
  <si>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</si>
  <si>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</si>
  <si>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</si>
  <si>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</si>
  <si>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</si>
  <si>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</si>
  <si>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</si>
  <si>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</si>
  <si>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</si>
  <si>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</si>
  <si>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</si>
  <si>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</si>
  <si>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</si>
  <si>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</si>
  <si>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</si>
  <si>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</si>
  <si>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</si>
  <si>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</si>
  <si>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</si>
  <si>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</si>
  <si>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</si>
  <si>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</si>
  <si>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</si>
  <si>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</si>
  <si>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</si>
  <si>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</si>
  <si>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</si>
  <si>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</si>
  <si>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</si>
  <si>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>Задача 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</si>
  <si>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r>
      <t xml:space="preserve"> Мероприятие 3.001.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</si>
  <si>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>Показатель 1. Количество проведенных спортивно-массовых, физкультурно-оздоровительных мероприятий, соревнований и турниров.</t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</si>
  <si>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Количество муниципальных спортивных школ, получивших субсидию</t>
    </r>
  </si>
  <si>
    <t>" Приложение 1 к муниципальной программе "Физическая культура и спорт в Конаковском районе" на 2021 -2025 годы</t>
  </si>
  <si>
    <t>"</t>
  </si>
  <si>
    <t xml:space="preserve">                                          Ответственный исполнитель и  Администратор муниципальной программы "Физическая культура и спорт  в Конаковском районе"  — Отдел молодежной политики, культуры и спорта Администрации Конаковского района </t>
  </si>
  <si>
    <t>Показатель 1. Численность спортсменов, показавших высокие результаты выступая за честь Конаковского района.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</si>
  <si>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этапе, от общей численности занимающихся в спортивной школе.</t>
    </r>
  </si>
  <si>
    <r>
      <t xml:space="preserve">Показатель 1. </t>
    </r>
    <r>
      <rPr>
        <sz val="12"/>
        <color indexed="8"/>
        <rFont val="Times New Roman"/>
        <family val="1"/>
      </rPr>
      <t>Доля граждан, проживающих в Конаковском муниципальном районе Тверской области, систематически занимающихся физической культурой и спортом в общей численности граждан проживающих в Конаковском муниципальном районе Тверской области.</t>
    </r>
  </si>
  <si>
    <r>
      <t xml:space="preserve">Главный администратор муниципальной программы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— Администрация Конаковского района </t>
    </r>
    <r>
      <rPr>
        <sz val="12"/>
        <rFont val="Times New Roman"/>
        <family val="1"/>
      </rPr>
      <t>Тверской области</t>
    </r>
  </si>
  <si>
    <t>Характеристика  Муниципальная программа "Физическая культура и спорт  в</t>
  </si>
  <si>
    <t>Конаковском районе" на 2021-2025 годы"</t>
  </si>
  <si>
    <r>
      <t xml:space="preserve"> Мероприятие 3.002.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 за счет средств местного бюджета.</t>
    </r>
  </si>
  <si>
    <t>Приложение 4</t>
  </si>
  <si>
    <t>к Постановлению Администрации Конаковского района Тверской области №66 от 20.02.2023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</si>
</sst>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15" fillId="0" borderId="13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" fontId="15" fillId="0" borderId="13" xfId="0" applyNumberFormat="1" applyFont="1" applyFill="1" applyBorder="1" applyAlignment="1">
      <alignment horizontal="left" vertical="top" wrapText="1"/>
    </xf>
    <xf numFmtId="4" fontId="33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/>
    </xf>
    <xf numFmtId="4" fontId="19" fillId="0" borderId="13" xfId="0" applyNumberFormat="1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 wrapText="1"/>
    </xf>
    <xf numFmtId="173" fontId="33" fillId="0" borderId="13" xfId="0" applyNumberFormat="1" applyFont="1" applyFill="1" applyBorder="1" applyAlignment="1">
      <alignment horizontal="right" vertical="top" wrapText="1"/>
    </xf>
    <xf numFmtId="49" fontId="34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 wrapText="1"/>
    </xf>
    <xf numFmtId="2" fontId="33" fillId="0" borderId="13" xfId="0" applyNumberFormat="1" applyFont="1" applyFill="1" applyBorder="1" applyAlignment="1">
      <alignment horizontal="right" vertical="top"/>
    </xf>
    <xf numFmtId="1" fontId="33" fillId="0" borderId="13" xfId="0" applyNumberFormat="1" applyFont="1" applyFill="1" applyBorder="1" applyAlignment="1">
      <alignment horizontal="right" vertical="top"/>
    </xf>
    <xf numFmtId="1" fontId="33" fillId="33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right" vertical="top" wrapText="1"/>
    </xf>
    <xf numFmtId="4" fontId="33" fillId="40" borderId="13" xfId="0" applyNumberFormat="1" applyFont="1" applyFill="1" applyBorder="1" applyAlignment="1">
      <alignment horizontal="right" vertical="top"/>
    </xf>
    <xf numFmtId="4" fontId="33" fillId="33" borderId="13" xfId="0" applyNumberFormat="1" applyFont="1" applyFill="1" applyBorder="1" applyAlignment="1">
      <alignment horizontal="center" vertical="top" wrapText="1"/>
    </xf>
    <xf numFmtId="4" fontId="33" fillId="33" borderId="13" xfId="0" applyNumberFormat="1" applyFont="1" applyFill="1" applyBorder="1" applyAlignment="1">
      <alignment horizontal="right" vertical="top"/>
    </xf>
    <xf numFmtId="173" fontId="33" fillId="33" borderId="13" xfId="0" applyNumberFormat="1" applyFont="1" applyFill="1" applyBorder="1" applyAlignment="1">
      <alignment horizontal="right" vertical="top"/>
    </xf>
    <xf numFmtId="2" fontId="33" fillId="0" borderId="13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right" vertical="top" wrapText="1"/>
    </xf>
    <xf numFmtId="173" fontId="30" fillId="0" borderId="13" xfId="0" applyNumberFormat="1" applyFont="1" applyFill="1" applyBorder="1" applyAlignment="1">
      <alignment horizontal="right" vertical="top" wrapText="1"/>
    </xf>
    <xf numFmtId="49" fontId="30" fillId="0" borderId="13" xfId="0" applyNumberFormat="1" applyFont="1" applyFill="1" applyBorder="1" applyAlignment="1">
      <alignment horizontal="right" vertical="top"/>
    </xf>
    <xf numFmtId="164" fontId="30" fillId="0" borderId="13" xfId="0" applyNumberFormat="1" applyFont="1" applyFill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right" vertical="top"/>
    </xf>
    <xf numFmtId="173" fontId="19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73" fontId="6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center" vertical="top"/>
    </xf>
    <xf numFmtId="49" fontId="33" fillId="0" borderId="13" xfId="0" applyNumberFormat="1" applyFont="1" applyFill="1" applyBorder="1" applyAlignment="1">
      <alignment horizontal="center" vertical="top"/>
    </xf>
    <xf numFmtId="49" fontId="75" fillId="0" borderId="13" xfId="0" applyNumberFormat="1" applyFont="1" applyFill="1" applyBorder="1" applyAlignment="1">
      <alignment horizontal="center" vertical="top"/>
    </xf>
    <xf numFmtId="49" fontId="33" fillId="33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5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33" fillId="0" borderId="24" xfId="0" applyFont="1" applyFill="1" applyBorder="1" applyAlignment="1">
      <alignment horizontal="center" vertical="center" textRotation="90" wrapText="1"/>
    </xf>
    <xf numFmtId="0" fontId="33" fillId="0" borderId="25" xfId="0" applyFont="1" applyFill="1" applyBorder="1" applyAlignment="1">
      <alignment horizontal="center" vertical="center" textRotation="90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29" t="s">
        <v>0</v>
      </c>
      <c r="H2" s="229"/>
      <c r="I2" s="229"/>
      <c r="J2" s="2"/>
      <c r="K2" s="2"/>
    </row>
    <row r="3" spans="7:11" s="1" customFormat="1" ht="90" customHeight="1">
      <c r="G3" s="230" t="s">
        <v>1</v>
      </c>
      <c r="H3" s="230"/>
      <c r="I3" s="230"/>
      <c r="J3" s="3"/>
      <c r="K3" s="3"/>
    </row>
    <row r="4" spans="7:9" s="1" customFormat="1" ht="15">
      <c r="G4" s="231"/>
      <c r="H4" s="231"/>
      <c r="I4" s="231"/>
    </row>
    <row r="5" spans="3:9" s="1" customFormat="1" ht="15.75" customHeight="1">
      <c r="C5" s="4" t="s">
        <v>2</v>
      </c>
      <c r="D5" s="4"/>
      <c r="E5" s="4"/>
      <c r="F5" s="5"/>
      <c r="G5" s="232" t="s">
        <v>3</v>
      </c>
      <c r="H5" s="232"/>
      <c r="I5" s="232"/>
    </row>
    <row r="6" spans="3:9" s="1" customFormat="1" ht="43.5" customHeight="1">
      <c r="C6" s="6" t="s">
        <v>4</v>
      </c>
      <c r="D6" s="6"/>
      <c r="E6" s="6"/>
      <c r="F6" s="7"/>
      <c r="G6" s="233" t="s">
        <v>5</v>
      </c>
      <c r="H6" s="233"/>
      <c r="I6" s="233"/>
    </row>
    <row r="7" spans="3:9" s="1" customFormat="1" ht="25.5" customHeight="1">
      <c r="C7" s="8" t="s">
        <v>6</v>
      </c>
      <c r="D7" s="8"/>
      <c r="E7" s="8" t="s">
        <v>7</v>
      </c>
      <c r="F7" s="5"/>
      <c r="G7" s="234" t="s">
        <v>8</v>
      </c>
      <c r="H7" s="234"/>
      <c r="I7" s="234"/>
    </row>
    <row r="8" spans="3:9" s="1" customFormat="1" ht="42" customHeight="1">
      <c r="C8" s="9" t="s">
        <v>9</v>
      </c>
      <c r="D8" s="9"/>
      <c r="E8" s="9"/>
      <c r="F8" s="5"/>
      <c r="G8" s="224" t="s">
        <v>9</v>
      </c>
      <c r="H8" s="224"/>
      <c r="I8" s="224"/>
    </row>
    <row r="9" spans="3:9" s="1" customFormat="1" ht="37.5" customHeight="1">
      <c r="C9" s="10" t="s">
        <v>2</v>
      </c>
      <c r="D9" s="10"/>
      <c r="E9" s="10"/>
      <c r="F9" s="5"/>
      <c r="G9" s="225"/>
      <c r="H9" s="225"/>
      <c r="I9" s="225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26" t="s">
        <v>10</v>
      </c>
      <c r="C13" s="226"/>
      <c r="D13" s="226"/>
      <c r="E13" s="226"/>
      <c r="F13" s="226"/>
      <c r="G13" s="226"/>
      <c r="H13" s="226"/>
      <c r="I13" s="226"/>
    </row>
    <row r="14" spans="2:9" s="1" customFormat="1" ht="18.75">
      <c r="B14" s="226" t="s">
        <v>11</v>
      </c>
      <c r="C14" s="226"/>
      <c r="D14" s="226"/>
      <c r="E14" s="226"/>
      <c r="F14" s="226"/>
      <c r="G14" s="226"/>
      <c r="H14" s="226"/>
      <c r="I14" s="226"/>
    </row>
    <row r="15" spans="2:9" s="1" customFormat="1" ht="60" customHeight="1">
      <c r="B15" s="227" t="s">
        <v>12</v>
      </c>
      <c r="C15" s="227"/>
      <c r="D15" s="227"/>
      <c r="E15" s="227"/>
      <c r="F15" s="227"/>
      <c r="G15" s="227"/>
      <c r="H15" s="227"/>
      <c r="I15" s="227"/>
    </row>
    <row r="16" spans="3:5" s="1" customFormat="1" ht="15">
      <c r="C16" s="12"/>
      <c r="D16" s="12"/>
      <c r="E16" s="12"/>
    </row>
    <row r="17" spans="2:9" s="13" customFormat="1" ht="15" customHeight="1">
      <c r="B17" s="228" t="s">
        <v>13</v>
      </c>
      <c r="C17" s="228" t="s">
        <v>14</v>
      </c>
      <c r="D17" s="228" t="s">
        <v>15</v>
      </c>
      <c r="E17" s="228" t="s">
        <v>16</v>
      </c>
      <c r="F17" s="228" t="s">
        <v>17</v>
      </c>
      <c r="G17" s="228" t="s">
        <v>18</v>
      </c>
      <c r="H17" s="228"/>
      <c r="I17" s="228" t="s">
        <v>19</v>
      </c>
    </row>
    <row r="18" spans="2:9" s="13" customFormat="1" ht="60" customHeight="1">
      <c r="B18" s="228"/>
      <c r="C18" s="228"/>
      <c r="D18" s="228"/>
      <c r="E18" s="228"/>
      <c r="F18" s="228"/>
      <c r="G18" s="14" t="s">
        <v>20</v>
      </c>
      <c r="H18" s="14" t="s">
        <v>21</v>
      </c>
      <c r="I18" s="228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23" t="s">
        <v>23</v>
      </c>
      <c r="G24" s="223"/>
      <c r="H24" s="223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17:F18"/>
    <mergeCell ref="G2:I2"/>
    <mergeCell ref="G3:I3"/>
    <mergeCell ref="G4:I4"/>
    <mergeCell ref="G5:I5"/>
    <mergeCell ref="G6:I6"/>
    <mergeCell ref="G7:I7"/>
    <mergeCell ref="G17:H17"/>
    <mergeCell ref="I17:I18"/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46" t="s">
        <v>24</v>
      </c>
      <c r="AK6" s="246"/>
      <c r="AL6" s="246"/>
      <c r="AM6" s="246"/>
      <c r="AN6" s="246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47" t="s">
        <v>1</v>
      </c>
      <c r="AK7" s="247"/>
      <c r="AL7" s="247"/>
      <c r="AM7" s="247"/>
      <c r="AN7" s="247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47"/>
      <c r="AK9" s="247"/>
      <c r="AL9" s="247"/>
      <c r="AM9" s="247"/>
      <c r="AN9" s="247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49" t="s">
        <v>25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6"/>
      <c r="AP12" s="27"/>
      <c r="AQ12" s="27"/>
      <c r="AR12" s="27"/>
      <c r="AS12" s="28"/>
      <c r="AT12" s="28"/>
    </row>
    <row r="13" spans="4:46" s="25" customFormat="1" ht="15.75">
      <c r="D13" s="243" t="s">
        <v>26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9"/>
      <c r="AP13" s="30"/>
      <c r="AQ13" s="30"/>
      <c r="AR13" s="30"/>
      <c r="AS13" s="31"/>
      <c r="AT13" s="31"/>
    </row>
    <row r="14" spans="4:46" s="25" customFormat="1" ht="18.75">
      <c r="D14" s="241" t="s">
        <v>27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42" t="s">
        <v>28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43" t="s">
        <v>29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44" t="s">
        <v>31</v>
      </c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44" t="s">
        <v>32</v>
      </c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38" t="s">
        <v>33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45" t="s">
        <v>34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38" t="s">
        <v>35</v>
      </c>
      <c r="AD21" s="238" t="s">
        <v>36</v>
      </c>
      <c r="AE21" s="238" t="s">
        <v>37</v>
      </c>
      <c r="AF21" s="238" t="s">
        <v>38</v>
      </c>
      <c r="AG21" s="238" t="s">
        <v>39</v>
      </c>
      <c r="AH21" s="238"/>
      <c r="AI21" s="238"/>
      <c r="AJ21" s="238"/>
      <c r="AK21" s="238"/>
      <c r="AL21" s="238"/>
      <c r="AM21" s="239" t="s">
        <v>40</v>
      </c>
      <c r="AN21" s="239"/>
      <c r="AO21" s="18"/>
    </row>
    <row r="22" spans="2:41" ht="15" customHeight="1">
      <c r="B22" s="238" t="s">
        <v>41</v>
      </c>
      <c r="C22" s="238"/>
      <c r="D22" s="238"/>
      <c r="E22" s="238" t="s">
        <v>42</v>
      </c>
      <c r="F22" s="238"/>
      <c r="G22" s="238" t="s">
        <v>43</v>
      </c>
      <c r="H22" s="238"/>
      <c r="I22" s="238" t="s">
        <v>44</v>
      </c>
      <c r="J22" s="238"/>
      <c r="K22" s="238"/>
      <c r="L22" s="238"/>
      <c r="M22" s="238"/>
      <c r="N22" s="238"/>
      <c r="O22" s="238"/>
      <c r="P22" s="238" t="s">
        <v>45</v>
      </c>
      <c r="Q22" s="238"/>
      <c r="R22" s="238"/>
      <c r="S22" s="240" t="s">
        <v>46</v>
      </c>
      <c r="T22" s="240"/>
      <c r="U22" s="236" t="s">
        <v>47</v>
      </c>
      <c r="V22" s="235" t="s">
        <v>48</v>
      </c>
      <c r="W22" s="236" t="s">
        <v>49</v>
      </c>
      <c r="X22" s="236" t="s">
        <v>50</v>
      </c>
      <c r="Y22" s="236"/>
      <c r="Z22" s="236"/>
      <c r="AA22" s="237" t="s">
        <v>51</v>
      </c>
      <c r="AB22" s="237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39"/>
      <c r="AO22" s="18"/>
    </row>
    <row r="23" spans="2:41" ht="91.5" customHeight="1">
      <c r="B23" s="238"/>
      <c r="C23" s="238"/>
      <c r="D23" s="238"/>
      <c r="E23" s="238"/>
      <c r="F23" s="238"/>
      <c r="G23" s="238"/>
      <c r="H23" s="238"/>
      <c r="I23" s="238" t="s">
        <v>46</v>
      </c>
      <c r="J23" s="238"/>
      <c r="K23" s="41" t="s">
        <v>47</v>
      </c>
      <c r="L23" s="41" t="s">
        <v>52</v>
      </c>
      <c r="M23" s="238" t="s">
        <v>53</v>
      </c>
      <c r="N23" s="238"/>
      <c r="O23" s="41" t="s">
        <v>54</v>
      </c>
      <c r="P23" s="238"/>
      <c r="Q23" s="238"/>
      <c r="R23" s="238"/>
      <c r="S23" s="240"/>
      <c r="T23" s="240"/>
      <c r="U23" s="236"/>
      <c r="V23" s="235"/>
      <c r="W23" s="236"/>
      <c r="X23" s="236"/>
      <c r="Y23" s="236"/>
      <c r="Z23" s="236"/>
      <c r="AA23" s="237"/>
      <c r="AB23" s="237"/>
      <c r="AC23" s="238"/>
      <c r="AD23" s="238"/>
      <c r="AE23" s="238"/>
      <c r="AF23" s="238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52" t="s">
        <v>122</v>
      </c>
      <c r="AJ4" s="252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53" t="s">
        <v>123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27"/>
    </row>
    <row r="8" spans="4:36" ht="27.75" customHeight="1">
      <c r="D8" s="253" t="s">
        <v>124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</row>
    <row r="9" spans="4:36" ht="18.75" customHeight="1">
      <c r="D9" s="254" t="s">
        <v>125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</row>
    <row r="10" spans="4:36" ht="18.75" customHeight="1">
      <c r="D10" s="253" t="s">
        <v>126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</row>
    <row r="11" spans="4:36" ht="15">
      <c r="D11" s="18"/>
      <c r="E11" s="18"/>
      <c r="F11" s="255" t="s">
        <v>30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44" t="s">
        <v>31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128"/>
      <c r="AL12" s="128"/>
      <c r="AM12" s="128"/>
    </row>
    <row r="13" spans="4:39" s="17" customFormat="1" ht="20.25" customHeight="1">
      <c r="D13" s="18"/>
      <c r="E13" s="18"/>
      <c r="F13" s="244" t="s">
        <v>32</v>
      </c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38" t="s">
        <v>33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45" t="s">
        <v>34</v>
      </c>
      <c r="T15" s="245"/>
      <c r="U15" s="245"/>
      <c r="V15" s="245"/>
      <c r="W15" s="245"/>
      <c r="X15" s="245"/>
      <c r="Y15" s="245"/>
      <c r="Z15" s="245"/>
      <c r="AA15" s="245"/>
      <c r="AB15" s="245"/>
      <c r="AC15" s="251" t="s">
        <v>35</v>
      </c>
      <c r="AD15" s="238" t="s">
        <v>36</v>
      </c>
      <c r="AE15" s="238" t="s">
        <v>127</v>
      </c>
      <c r="AF15" s="238"/>
      <c r="AG15" s="238"/>
      <c r="AH15" s="238"/>
      <c r="AI15" s="238"/>
      <c r="AJ15" s="250" t="s">
        <v>128</v>
      </c>
    </row>
    <row r="16" spans="2:36" ht="15" customHeight="1">
      <c r="B16" s="238" t="s">
        <v>41</v>
      </c>
      <c r="C16" s="238"/>
      <c r="D16" s="238"/>
      <c r="E16" s="238" t="s">
        <v>42</v>
      </c>
      <c r="F16" s="238"/>
      <c r="G16" s="238" t="s">
        <v>43</v>
      </c>
      <c r="H16" s="238"/>
      <c r="I16" s="238" t="s">
        <v>44</v>
      </c>
      <c r="J16" s="238"/>
      <c r="K16" s="238"/>
      <c r="L16" s="238"/>
      <c r="M16" s="238"/>
      <c r="N16" s="238"/>
      <c r="O16" s="238"/>
      <c r="P16" s="238" t="s">
        <v>45</v>
      </c>
      <c r="Q16" s="238"/>
      <c r="R16" s="238"/>
      <c r="S16" s="240" t="s">
        <v>46</v>
      </c>
      <c r="T16" s="240"/>
      <c r="U16" s="236" t="s">
        <v>47</v>
      </c>
      <c r="V16" s="235" t="s">
        <v>48</v>
      </c>
      <c r="W16" s="236" t="s">
        <v>49</v>
      </c>
      <c r="X16" s="236" t="s">
        <v>50</v>
      </c>
      <c r="Y16" s="236"/>
      <c r="Z16" s="236"/>
      <c r="AA16" s="237" t="s">
        <v>51</v>
      </c>
      <c r="AB16" s="237"/>
      <c r="AC16" s="251"/>
      <c r="AD16" s="238"/>
      <c r="AE16" s="238" t="s">
        <v>129</v>
      </c>
      <c r="AF16" s="238" t="s">
        <v>130</v>
      </c>
      <c r="AG16" s="250" t="s">
        <v>131</v>
      </c>
      <c r="AH16" s="250"/>
      <c r="AI16" s="250"/>
      <c r="AJ16" s="250"/>
    </row>
    <row r="17" spans="2:36" ht="78" customHeight="1">
      <c r="B17" s="238"/>
      <c r="C17" s="238"/>
      <c r="D17" s="238"/>
      <c r="E17" s="238"/>
      <c r="F17" s="238"/>
      <c r="G17" s="238"/>
      <c r="H17" s="238"/>
      <c r="I17" s="238" t="s">
        <v>46</v>
      </c>
      <c r="J17" s="238"/>
      <c r="K17" s="41" t="s">
        <v>47</v>
      </c>
      <c r="L17" s="41" t="s">
        <v>52</v>
      </c>
      <c r="M17" s="238" t="s">
        <v>53</v>
      </c>
      <c r="N17" s="238"/>
      <c r="O17" s="41" t="s">
        <v>132</v>
      </c>
      <c r="P17" s="238"/>
      <c r="Q17" s="238"/>
      <c r="R17" s="238"/>
      <c r="S17" s="240"/>
      <c r="T17" s="240"/>
      <c r="U17" s="236"/>
      <c r="V17" s="235"/>
      <c r="W17" s="236"/>
      <c r="X17" s="236"/>
      <c r="Y17" s="236"/>
      <c r="Z17" s="236"/>
      <c r="AA17" s="237"/>
      <c r="AB17" s="237"/>
      <c r="AC17" s="251"/>
      <c r="AD17" s="238"/>
      <c r="AE17" s="238"/>
      <c r="AF17" s="238"/>
      <c r="AG17" s="41" t="s">
        <v>133</v>
      </c>
      <c r="AH17" s="41" t="s">
        <v>134</v>
      </c>
      <c r="AI17" s="41" t="s">
        <v>135</v>
      </c>
      <c r="AJ17" s="250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I17:J17"/>
    <mergeCell ref="M17:N17"/>
    <mergeCell ref="W16:W17"/>
    <mergeCell ref="X16:Z17"/>
    <mergeCell ref="AA16:AB17"/>
    <mergeCell ref="AE16:AE17"/>
    <mergeCell ref="AF16:AF17"/>
    <mergeCell ref="AG16:AI16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S122"/>
  <sheetViews>
    <sheetView tabSelected="1" zoomScalePageLayoutView="0" workbookViewId="0" topLeftCell="A1">
      <selection activeCell="AE3" sqref="AE3:AR3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73.00390625" style="150" customWidth="1"/>
    <col min="21" max="21" width="9.00390625" style="149" customWidth="1"/>
    <col min="22" max="30" width="0" style="149" hidden="1" customWidth="1"/>
    <col min="31" max="31" width="10.7109375" style="149" bestFit="1" customWidth="1"/>
    <col min="32" max="34" width="0" style="149" hidden="1" customWidth="1"/>
    <col min="35" max="35" width="10.8515625" style="149" customWidth="1"/>
    <col min="36" max="36" width="11.140625" style="149" customWidth="1"/>
    <col min="37" max="38" width="0" style="149" hidden="1" customWidth="1"/>
    <col min="39" max="39" width="11.28125" style="149" customWidth="1"/>
    <col min="40" max="40" width="0" style="149" hidden="1" customWidth="1"/>
    <col min="41" max="41" width="10.57421875" style="149" customWidth="1"/>
    <col min="42" max="42" width="0" style="149" hidden="1" customWidth="1"/>
    <col min="43" max="43" width="11.140625" style="149" bestFit="1" customWidth="1"/>
    <col min="44" max="44" width="9.140625" style="151" customWidth="1"/>
    <col min="45" max="45" width="29.28125" style="152" customWidth="1"/>
    <col min="46" max="242" width="9.140625" style="153" customWidth="1"/>
  </cols>
  <sheetData>
    <row r="1" spans="1:45" s="158" customFormat="1" ht="14.2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55"/>
      <c r="W1" s="155"/>
      <c r="X1" s="155"/>
      <c r="Y1" s="155"/>
      <c r="Z1" s="155"/>
      <c r="AA1" s="155"/>
      <c r="AB1" s="155"/>
      <c r="AC1" s="155"/>
      <c r="AD1" s="15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155"/>
      <c r="AQ1" s="155"/>
      <c r="AR1" s="156"/>
      <c r="AS1" s="157"/>
    </row>
    <row r="2" spans="1:45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5"/>
      <c r="W2" s="155"/>
      <c r="X2" s="155"/>
      <c r="Y2" s="155"/>
      <c r="Z2" s="155"/>
      <c r="AA2" s="155"/>
      <c r="AB2" s="155"/>
      <c r="AC2" s="155"/>
      <c r="AD2" s="155"/>
      <c r="AE2" s="265" t="s">
        <v>273</v>
      </c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155"/>
      <c r="AQ2" s="155"/>
      <c r="AR2" s="156"/>
      <c r="AS2" s="157"/>
    </row>
    <row r="3" spans="1:45" s="158" customFormat="1" ht="3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5"/>
      <c r="W3" s="155"/>
      <c r="X3" s="155"/>
      <c r="Y3" s="155"/>
      <c r="Z3" s="155"/>
      <c r="AA3" s="155"/>
      <c r="AB3" s="155"/>
      <c r="AC3" s="155"/>
      <c r="AD3" s="155"/>
      <c r="AE3" s="265" t="s">
        <v>274</v>
      </c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157"/>
    </row>
    <row r="4" spans="1:45" s="158" customFormat="1" ht="48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5"/>
      <c r="W4" s="155"/>
      <c r="X4" s="155"/>
      <c r="Y4" s="155"/>
      <c r="Z4" s="155"/>
      <c r="AA4" s="155"/>
      <c r="AB4" s="155"/>
      <c r="AC4" s="155"/>
      <c r="AD4" s="155"/>
      <c r="AE4" s="265" t="s">
        <v>263</v>
      </c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157"/>
    </row>
    <row r="5" spans="1:45" s="158" customFormat="1" ht="33" customHeight="1">
      <c r="A5" s="274" t="s">
        <v>270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157"/>
    </row>
    <row r="6" spans="1:45" s="158" customFormat="1" ht="15.75" customHeight="1">
      <c r="A6" s="159"/>
      <c r="B6" s="159"/>
      <c r="C6" s="263" t="s">
        <v>271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157"/>
    </row>
    <row r="7" spans="1:45" s="158" customFormat="1" ht="17.25" customHeight="1">
      <c r="A7" s="264" t="s">
        <v>269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157"/>
    </row>
    <row r="8" spans="1:45" s="158" customFormat="1" ht="15.75" customHeight="1">
      <c r="A8" s="263" t="s">
        <v>265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157"/>
    </row>
    <row r="9" spans="1:45" s="158" customFormat="1" ht="1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157"/>
    </row>
    <row r="10" spans="1:45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65" t="s">
        <v>30</v>
      </c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154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56"/>
      <c r="AS10" s="157"/>
    </row>
    <row r="11" spans="1:45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65" t="s">
        <v>140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154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56"/>
      <c r="AS11" s="157"/>
    </row>
    <row r="12" spans="1:45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65" t="s">
        <v>141</v>
      </c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154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56"/>
      <c r="AS12" s="157"/>
    </row>
    <row r="13" spans="1:45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2"/>
      <c r="P13" s="162"/>
      <c r="Q13" s="162"/>
      <c r="R13" s="162"/>
      <c r="S13" s="162"/>
      <c r="T13" s="163"/>
      <c r="U13" s="159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56"/>
      <c r="AS13" s="157"/>
    </row>
    <row r="14" spans="1:45" s="166" customFormat="1" ht="15.75" customHeight="1">
      <c r="A14" s="262" t="s">
        <v>33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6" t="s">
        <v>46</v>
      </c>
      <c r="S14" s="267"/>
      <c r="T14" s="260" t="s">
        <v>35</v>
      </c>
      <c r="U14" s="260" t="s">
        <v>36</v>
      </c>
      <c r="V14" s="164" t="s">
        <v>142</v>
      </c>
      <c r="W14" s="164"/>
      <c r="X14" s="260" t="s">
        <v>39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 t="s">
        <v>40</v>
      </c>
      <c r="AR14" s="260"/>
      <c r="AS14" s="165"/>
    </row>
    <row r="15" spans="1:45" s="166" customFormat="1" ht="35.25" customHeight="1">
      <c r="A15" s="262" t="s">
        <v>41</v>
      </c>
      <c r="B15" s="262"/>
      <c r="C15" s="262"/>
      <c r="D15" s="260" t="s">
        <v>42</v>
      </c>
      <c r="E15" s="260"/>
      <c r="F15" s="260" t="s">
        <v>43</v>
      </c>
      <c r="G15" s="260"/>
      <c r="H15" s="260" t="s">
        <v>44</v>
      </c>
      <c r="I15" s="260"/>
      <c r="J15" s="260"/>
      <c r="K15" s="260"/>
      <c r="L15" s="260"/>
      <c r="M15" s="260"/>
      <c r="N15" s="260"/>
      <c r="O15" s="260" t="s">
        <v>45</v>
      </c>
      <c r="P15" s="260"/>
      <c r="Q15" s="260"/>
      <c r="R15" s="268"/>
      <c r="S15" s="269"/>
      <c r="T15" s="260"/>
      <c r="U15" s="260"/>
      <c r="V15" s="164" t="s">
        <v>143</v>
      </c>
      <c r="W15" s="164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165"/>
    </row>
    <row r="16" spans="1:45" s="166" customFormat="1" ht="170.25" customHeight="1">
      <c r="A16" s="262"/>
      <c r="B16" s="262"/>
      <c r="C16" s="262"/>
      <c r="D16" s="260"/>
      <c r="E16" s="260"/>
      <c r="F16" s="260"/>
      <c r="G16" s="260"/>
      <c r="H16" s="260" t="s">
        <v>46</v>
      </c>
      <c r="I16" s="260"/>
      <c r="J16" s="164" t="s">
        <v>47</v>
      </c>
      <c r="K16" s="164" t="s">
        <v>52</v>
      </c>
      <c r="L16" s="260" t="s">
        <v>53</v>
      </c>
      <c r="M16" s="260"/>
      <c r="N16" s="164" t="s">
        <v>54</v>
      </c>
      <c r="O16" s="260"/>
      <c r="P16" s="260"/>
      <c r="Q16" s="260"/>
      <c r="R16" s="270"/>
      <c r="S16" s="271"/>
      <c r="T16" s="260"/>
      <c r="U16" s="260"/>
      <c r="V16" s="164" t="s">
        <v>144</v>
      </c>
      <c r="W16" s="164"/>
      <c r="X16" s="164">
        <v>2013</v>
      </c>
      <c r="Y16" s="164" t="s">
        <v>55</v>
      </c>
      <c r="Z16" s="164" t="s">
        <v>55</v>
      </c>
      <c r="AA16" s="164" t="s">
        <v>55</v>
      </c>
      <c r="AB16" s="164" t="s">
        <v>55</v>
      </c>
      <c r="AC16" s="164" t="s">
        <v>55</v>
      </c>
      <c r="AD16" s="164" t="s">
        <v>55</v>
      </c>
      <c r="AE16" s="164">
        <v>2021</v>
      </c>
      <c r="AF16" s="164"/>
      <c r="AG16" s="164" t="s">
        <v>145</v>
      </c>
      <c r="AH16" s="164" t="s">
        <v>146</v>
      </c>
      <c r="AI16" s="164">
        <v>2022</v>
      </c>
      <c r="AJ16" s="164">
        <v>2023</v>
      </c>
      <c r="AK16" s="164" t="s">
        <v>60</v>
      </c>
      <c r="AL16" s="164"/>
      <c r="AM16" s="164">
        <v>2024</v>
      </c>
      <c r="AN16" s="164"/>
      <c r="AO16" s="164">
        <v>2025</v>
      </c>
      <c r="AP16" s="164"/>
      <c r="AQ16" s="164" t="s">
        <v>61</v>
      </c>
      <c r="AR16" s="167" t="s">
        <v>62</v>
      </c>
      <c r="AS16" s="165"/>
    </row>
    <row r="17" spans="1:45" s="166" customFormat="1" ht="16.5" customHeight="1">
      <c r="A17" s="177">
        <v>1</v>
      </c>
      <c r="B17" s="177">
        <v>2</v>
      </c>
      <c r="C17" s="173">
        <v>3</v>
      </c>
      <c r="D17" s="173">
        <v>4</v>
      </c>
      <c r="E17" s="173">
        <v>5</v>
      </c>
      <c r="F17" s="173">
        <v>6</v>
      </c>
      <c r="G17" s="173">
        <v>7</v>
      </c>
      <c r="H17" s="173">
        <v>8</v>
      </c>
      <c r="I17" s="173">
        <v>9</v>
      </c>
      <c r="J17" s="173">
        <v>10</v>
      </c>
      <c r="K17" s="173">
        <v>11</v>
      </c>
      <c r="L17" s="173">
        <v>12</v>
      </c>
      <c r="M17" s="173">
        <v>13</v>
      </c>
      <c r="N17" s="173">
        <v>14</v>
      </c>
      <c r="O17" s="173">
        <v>15</v>
      </c>
      <c r="P17" s="173">
        <v>16</v>
      </c>
      <c r="Q17" s="173">
        <v>17</v>
      </c>
      <c r="R17" s="173">
        <f>Q17+1</f>
        <v>18</v>
      </c>
      <c r="S17" s="173">
        <f>R17+1</f>
        <v>19</v>
      </c>
      <c r="T17" s="173">
        <v>20</v>
      </c>
      <c r="U17" s="173">
        <f aca="true" t="shared" si="0" ref="U17:AD17">T17+1</f>
        <v>21</v>
      </c>
      <c r="V17" s="173">
        <f t="shared" si="0"/>
        <v>22</v>
      </c>
      <c r="W17" s="173">
        <f t="shared" si="0"/>
        <v>23</v>
      </c>
      <c r="X17" s="173">
        <f t="shared" si="0"/>
        <v>24</v>
      </c>
      <c r="Y17" s="173">
        <f t="shared" si="0"/>
        <v>25</v>
      </c>
      <c r="Z17" s="173">
        <f t="shared" si="0"/>
        <v>26</v>
      </c>
      <c r="AA17" s="173">
        <f t="shared" si="0"/>
        <v>27</v>
      </c>
      <c r="AB17" s="173">
        <f t="shared" si="0"/>
        <v>28</v>
      </c>
      <c r="AC17" s="173">
        <f t="shared" si="0"/>
        <v>29</v>
      </c>
      <c r="AD17" s="173">
        <f t="shared" si="0"/>
        <v>30</v>
      </c>
      <c r="AE17" s="173">
        <v>22</v>
      </c>
      <c r="AF17" s="173">
        <f>AE17+1</f>
        <v>23</v>
      </c>
      <c r="AG17" s="173">
        <f>AF17+1</f>
        <v>24</v>
      </c>
      <c r="AH17" s="173">
        <f>AG17+1</f>
        <v>25</v>
      </c>
      <c r="AI17" s="173">
        <v>23</v>
      </c>
      <c r="AJ17" s="173">
        <v>24</v>
      </c>
      <c r="AK17" s="173">
        <f>AJ17+1</f>
        <v>25</v>
      </c>
      <c r="AL17" s="173">
        <f>AK17+1</f>
        <v>26</v>
      </c>
      <c r="AM17" s="173">
        <v>25</v>
      </c>
      <c r="AN17" s="173">
        <f>AM17+1</f>
        <v>26</v>
      </c>
      <c r="AO17" s="173">
        <v>26</v>
      </c>
      <c r="AP17" s="173">
        <f>AO17+1</f>
        <v>27</v>
      </c>
      <c r="AQ17" s="173">
        <v>27</v>
      </c>
      <c r="AR17" s="173">
        <f>AQ17+1</f>
        <v>28</v>
      </c>
      <c r="AS17" s="165"/>
    </row>
    <row r="18" spans="1:45" s="169" customFormat="1" ht="35.25" customHeight="1">
      <c r="A18" s="217">
        <v>6</v>
      </c>
      <c r="B18" s="217">
        <v>0</v>
      </c>
      <c r="C18" s="217">
        <v>1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174" t="s">
        <v>63</v>
      </c>
      <c r="U18" s="185" t="s">
        <v>147</v>
      </c>
      <c r="V18" s="186" t="e">
        <f>V24+#REF!+#REF!+V113+#REF!</f>
        <v>#REF!</v>
      </c>
      <c r="W18" s="186" t="e">
        <f>W24+#REF!+#REF!+W113+#REF!</f>
        <v>#REF!</v>
      </c>
      <c r="X18" s="186" t="e">
        <f>X24+#REF!+#REF!+X113+#REF!</f>
        <v>#REF!</v>
      </c>
      <c r="Y18" s="186"/>
      <c r="Z18" s="186" t="e">
        <f>Z24+#REF!+#REF!+Z113+#REF!</f>
        <v>#REF!</v>
      </c>
      <c r="AA18" s="186" t="e">
        <f>AA24+#REF!+#REF!+AA113+#REF!</f>
        <v>#REF!</v>
      </c>
      <c r="AB18" s="186" t="e">
        <f>AB24+#REF!+#REF!+AB113+#REF!</f>
        <v>#REF!</v>
      </c>
      <c r="AC18" s="186"/>
      <c r="AD18" s="186"/>
      <c r="AE18" s="187">
        <v>3205</v>
      </c>
      <c r="AF18" s="187" t="e">
        <f aca="true" t="shared" si="1" ref="AF18:AP18">AF19</f>
        <v>#REF!</v>
      </c>
      <c r="AG18" s="187" t="e">
        <f t="shared" si="1"/>
        <v>#REF!</v>
      </c>
      <c r="AH18" s="187" t="e">
        <f t="shared" si="1"/>
        <v>#REF!</v>
      </c>
      <c r="AI18" s="187">
        <v>3600</v>
      </c>
      <c r="AJ18" s="187">
        <f t="shared" si="1"/>
        <v>4412.543</v>
      </c>
      <c r="AK18" s="187">
        <f t="shared" si="1"/>
        <v>2500</v>
      </c>
      <c r="AL18" s="187">
        <f t="shared" si="1"/>
        <v>2500</v>
      </c>
      <c r="AM18" s="187">
        <f t="shared" si="1"/>
        <v>4334.386</v>
      </c>
      <c r="AN18" s="187">
        <f t="shared" si="1"/>
        <v>2500</v>
      </c>
      <c r="AO18" s="187">
        <f t="shared" si="1"/>
        <v>4334.386</v>
      </c>
      <c r="AP18" s="187" t="e">
        <f t="shared" si="1"/>
        <v>#REF!</v>
      </c>
      <c r="AQ18" s="187">
        <f>AE18+AI18+AJ18+AM18+AO18</f>
        <v>19886.315000000002</v>
      </c>
      <c r="AR18" s="188" t="s">
        <v>244</v>
      </c>
      <c r="AS18" s="168"/>
    </row>
    <row r="19" spans="1:45" s="166" customFormat="1" ht="73.5" customHeight="1">
      <c r="A19" s="217">
        <v>6</v>
      </c>
      <c r="B19" s="217">
        <v>0</v>
      </c>
      <c r="C19" s="217">
        <v>1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180" t="s">
        <v>235</v>
      </c>
      <c r="U19" s="189" t="s">
        <v>147</v>
      </c>
      <c r="V19" s="190" t="e">
        <f>V24+#REF!</f>
        <v>#REF!</v>
      </c>
      <c r="W19" s="190" t="e">
        <f>W24+#REF!</f>
        <v>#REF!</v>
      </c>
      <c r="X19" s="190" t="e">
        <f>X24+#REF!</f>
        <v>#REF!</v>
      </c>
      <c r="Y19" s="190"/>
      <c r="Z19" s="190" t="e">
        <f>Z24+#REF!</f>
        <v>#REF!</v>
      </c>
      <c r="AA19" s="190" t="e">
        <f>AA24+#REF!</f>
        <v>#REF!</v>
      </c>
      <c r="AB19" s="190" t="e">
        <f>AB24+#REF!</f>
        <v>#REF!</v>
      </c>
      <c r="AC19" s="190"/>
      <c r="AD19" s="190"/>
      <c r="AE19" s="191">
        <v>3205</v>
      </c>
      <c r="AF19" s="191" t="e">
        <f>AF24+#REF!</f>
        <v>#REF!</v>
      </c>
      <c r="AG19" s="191" t="e">
        <f>AG24+#REF!</f>
        <v>#REF!</v>
      </c>
      <c r="AH19" s="191" t="e">
        <f>AH24+#REF!</f>
        <v>#REF!</v>
      </c>
      <c r="AI19" s="191">
        <v>3600</v>
      </c>
      <c r="AJ19" s="191">
        <f>AJ24+AJ43</f>
        <v>4412.543</v>
      </c>
      <c r="AK19" s="191">
        <v>2500</v>
      </c>
      <c r="AL19" s="191">
        <v>2500</v>
      </c>
      <c r="AM19" s="191">
        <f>AM24+AM43</f>
        <v>4334.386</v>
      </c>
      <c r="AN19" s="191">
        <v>2500</v>
      </c>
      <c r="AO19" s="191">
        <f>AO24+AO43</f>
        <v>4334.386</v>
      </c>
      <c r="AP19" s="191" t="e">
        <f>AP24+#REF!</f>
        <v>#REF!</v>
      </c>
      <c r="AQ19" s="187">
        <f>AE19+AI19+AJ19+AM19+AO19</f>
        <v>19886.315000000002</v>
      </c>
      <c r="AR19" s="188" t="s">
        <v>244</v>
      </c>
      <c r="AS19" s="165"/>
    </row>
    <row r="20" spans="1:45" s="166" customFormat="1" ht="57.7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7"/>
      <c r="S20" s="217"/>
      <c r="T20" s="181" t="s">
        <v>148</v>
      </c>
      <c r="U20" s="189" t="s">
        <v>67</v>
      </c>
      <c r="V20" s="192">
        <v>26.5</v>
      </c>
      <c r="W20" s="192"/>
      <c r="X20" s="192">
        <v>26.5</v>
      </c>
      <c r="Y20" s="193"/>
      <c r="Z20" s="193"/>
      <c r="AA20" s="192"/>
      <c r="AB20" s="192"/>
      <c r="AC20" s="192"/>
      <c r="AD20" s="192"/>
      <c r="AE20" s="194">
        <v>43.73</v>
      </c>
      <c r="AF20" s="194"/>
      <c r="AG20" s="194"/>
      <c r="AH20" s="194"/>
      <c r="AI20" s="194">
        <v>44.3</v>
      </c>
      <c r="AJ20" s="194">
        <v>54.88</v>
      </c>
      <c r="AK20" s="194"/>
      <c r="AL20" s="194"/>
      <c r="AM20" s="194">
        <v>58.48</v>
      </c>
      <c r="AN20" s="194"/>
      <c r="AO20" s="194">
        <v>62.02</v>
      </c>
      <c r="AP20" s="194">
        <v>27.4</v>
      </c>
      <c r="AQ20" s="194">
        <v>62.02</v>
      </c>
      <c r="AR20" s="188" t="s">
        <v>244</v>
      </c>
      <c r="AS20" s="165"/>
    </row>
    <row r="21" spans="1:45" s="166" customFormat="1" ht="36.7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7"/>
      <c r="S21" s="217"/>
      <c r="T21" s="181" t="s">
        <v>236</v>
      </c>
      <c r="U21" s="189" t="s">
        <v>149</v>
      </c>
      <c r="V21" s="192">
        <v>352450</v>
      </c>
      <c r="W21" s="192"/>
      <c r="X21" s="192">
        <v>352450</v>
      </c>
      <c r="Y21" s="192"/>
      <c r="Z21" s="192"/>
      <c r="AA21" s="192"/>
      <c r="AB21" s="192"/>
      <c r="AC21" s="192"/>
      <c r="AD21" s="192"/>
      <c r="AE21" s="195">
        <v>31200</v>
      </c>
      <c r="AF21" s="195"/>
      <c r="AG21" s="195"/>
      <c r="AH21" s="195"/>
      <c r="AI21" s="195">
        <v>32800</v>
      </c>
      <c r="AJ21" s="195">
        <v>35512</v>
      </c>
      <c r="AK21" s="195"/>
      <c r="AL21" s="195"/>
      <c r="AM21" s="195">
        <v>36572</v>
      </c>
      <c r="AN21" s="195"/>
      <c r="AO21" s="195">
        <v>37652</v>
      </c>
      <c r="AP21" s="195">
        <v>23846</v>
      </c>
      <c r="AQ21" s="195">
        <v>37652</v>
      </c>
      <c r="AR21" s="188" t="s">
        <v>244</v>
      </c>
      <c r="AS21" s="165"/>
    </row>
    <row r="22" spans="1:45" s="166" customFormat="1" ht="51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7"/>
      <c r="S22" s="217"/>
      <c r="T22" s="181" t="s">
        <v>253</v>
      </c>
      <c r="U22" s="189" t="s">
        <v>67</v>
      </c>
      <c r="V22" s="193">
        <v>7</v>
      </c>
      <c r="W22" s="193"/>
      <c r="X22" s="193">
        <v>7</v>
      </c>
      <c r="Y22" s="193"/>
      <c r="Z22" s="193"/>
      <c r="AA22" s="192"/>
      <c r="AB22" s="192"/>
      <c r="AC22" s="192"/>
      <c r="AD22" s="192"/>
      <c r="AE22" s="194">
        <v>8.5</v>
      </c>
      <c r="AF22" s="194"/>
      <c r="AG22" s="194"/>
      <c r="AH22" s="194"/>
      <c r="AI22" s="194">
        <v>9</v>
      </c>
      <c r="AJ22" s="194">
        <v>9.5</v>
      </c>
      <c r="AK22" s="194"/>
      <c r="AL22" s="194"/>
      <c r="AM22" s="194">
        <v>10.3</v>
      </c>
      <c r="AN22" s="194"/>
      <c r="AO22" s="194">
        <v>11</v>
      </c>
      <c r="AP22" s="194">
        <v>0.24</v>
      </c>
      <c r="AQ22" s="194">
        <v>11</v>
      </c>
      <c r="AR22" s="188" t="s">
        <v>244</v>
      </c>
      <c r="AS22" s="165"/>
    </row>
    <row r="23" spans="1:45" s="166" customFormat="1" ht="26.2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7"/>
      <c r="S23" s="217"/>
      <c r="T23" s="181" t="s">
        <v>254</v>
      </c>
      <c r="U23" s="189" t="s">
        <v>150</v>
      </c>
      <c r="V23" s="193"/>
      <c r="W23" s="193"/>
      <c r="X23" s="193"/>
      <c r="Y23" s="193"/>
      <c r="Z23" s="193"/>
      <c r="AA23" s="192"/>
      <c r="AB23" s="192"/>
      <c r="AC23" s="192"/>
      <c r="AD23" s="192"/>
      <c r="AE23" s="196">
        <v>80</v>
      </c>
      <c r="AF23" s="196"/>
      <c r="AG23" s="196"/>
      <c r="AH23" s="196"/>
      <c r="AI23" s="196">
        <v>80</v>
      </c>
      <c r="AJ23" s="196">
        <v>80</v>
      </c>
      <c r="AK23" s="196"/>
      <c r="AL23" s="196"/>
      <c r="AM23" s="196">
        <v>80</v>
      </c>
      <c r="AN23" s="196"/>
      <c r="AO23" s="196">
        <v>80</v>
      </c>
      <c r="AP23" s="195">
        <v>72</v>
      </c>
      <c r="AQ23" s="195">
        <v>80</v>
      </c>
      <c r="AR23" s="188" t="s">
        <v>244</v>
      </c>
      <c r="AS23" s="165"/>
    </row>
    <row r="24" spans="1:45" s="166" customFormat="1" ht="35.25" customHeight="1">
      <c r="A24" s="218" t="s">
        <v>151</v>
      </c>
      <c r="B24" s="218" t="s">
        <v>152</v>
      </c>
      <c r="C24" s="218" t="s">
        <v>153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7"/>
      <c r="S24" s="217"/>
      <c r="T24" s="180" t="s">
        <v>237</v>
      </c>
      <c r="U24" s="197" t="s">
        <v>147</v>
      </c>
      <c r="V24" s="187" t="e">
        <f>V25+#REF!</f>
        <v>#REF!</v>
      </c>
      <c r="W24" s="187" t="e">
        <f>W25+#REF!</f>
        <v>#REF!</v>
      </c>
      <c r="X24" s="187" t="e">
        <f>X25+#REF!</f>
        <v>#REF!</v>
      </c>
      <c r="Y24" s="187"/>
      <c r="Z24" s="187" t="e">
        <f>Z25+#REF!</f>
        <v>#REF!</v>
      </c>
      <c r="AA24" s="187" t="e">
        <f>AA25+#REF!</f>
        <v>#REF!</v>
      </c>
      <c r="AB24" s="187" t="e">
        <f>AB25+#REF!</f>
        <v>#REF!</v>
      </c>
      <c r="AC24" s="187"/>
      <c r="AD24" s="187"/>
      <c r="AE24" s="187">
        <v>2531.121</v>
      </c>
      <c r="AF24" s="187" t="e">
        <f>AF25+#REF!</f>
        <v>#REF!</v>
      </c>
      <c r="AG24" s="187" t="e">
        <f>AG25+#REF!</f>
        <v>#REF!</v>
      </c>
      <c r="AH24" s="187" t="e">
        <f>AH25+#REF!</f>
        <v>#REF!</v>
      </c>
      <c r="AI24" s="187">
        <v>1800</v>
      </c>
      <c r="AJ24" s="187">
        <v>2283.986</v>
      </c>
      <c r="AK24" s="187">
        <v>2283.986</v>
      </c>
      <c r="AL24" s="187">
        <v>2283.986</v>
      </c>
      <c r="AM24" s="187">
        <v>2283.986</v>
      </c>
      <c r="AN24" s="187">
        <v>2283.986</v>
      </c>
      <c r="AO24" s="187">
        <v>2283.986</v>
      </c>
      <c r="AP24" s="187" t="e">
        <f>AP25+#REF!</f>
        <v>#REF!</v>
      </c>
      <c r="AQ24" s="187">
        <f>AE24+AI24+AJ24+AM24+AO24</f>
        <v>11183.079000000002</v>
      </c>
      <c r="AR24" s="188" t="s">
        <v>244</v>
      </c>
      <c r="AS24" s="165"/>
    </row>
    <row r="25" spans="1:45" s="166" customFormat="1" ht="67.5" customHeight="1">
      <c r="A25" s="218" t="s">
        <v>151</v>
      </c>
      <c r="B25" s="218" t="s">
        <v>152</v>
      </c>
      <c r="C25" s="218" t="s">
        <v>153</v>
      </c>
      <c r="D25" s="218"/>
      <c r="E25" s="218"/>
      <c r="F25" s="218"/>
      <c r="G25" s="218"/>
      <c r="H25" s="218"/>
      <c r="I25" s="218"/>
      <c r="J25" s="218"/>
      <c r="K25" s="218"/>
      <c r="L25" s="219"/>
      <c r="M25" s="218"/>
      <c r="N25" s="218"/>
      <c r="O25" s="218"/>
      <c r="P25" s="218"/>
      <c r="Q25" s="218"/>
      <c r="R25" s="217"/>
      <c r="S25" s="217"/>
      <c r="T25" s="180" t="s">
        <v>238</v>
      </c>
      <c r="U25" s="189" t="s">
        <v>147</v>
      </c>
      <c r="V25" s="186" t="e">
        <f>V27+V34+#REF!+#REF!</f>
        <v>#REF!</v>
      </c>
      <c r="W25" s="186" t="e">
        <f>W27+W34+#REF!+#REF!</f>
        <v>#REF!</v>
      </c>
      <c r="X25" s="186" t="e">
        <f>X27+X34+#REF!+#REF!</f>
        <v>#REF!</v>
      </c>
      <c r="Y25" s="186"/>
      <c r="Z25" s="186" t="e">
        <f>Z27+Z34+#REF!+#REF!</f>
        <v>#REF!</v>
      </c>
      <c r="AA25" s="186" t="e">
        <f>AA27+AA34+#REF!+#REF!</f>
        <v>#REF!</v>
      </c>
      <c r="AB25" s="186" t="e">
        <f>AB27+AB34+#REF!+#REF!</f>
        <v>#REF!</v>
      </c>
      <c r="AC25" s="186"/>
      <c r="AD25" s="186" t="e">
        <f>AD27+AD34+#REF!+#REF!</f>
        <v>#REF!</v>
      </c>
      <c r="AE25" s="187">
        <v>1743.601</v>
      </c>
      <c r="AF25" s="187" t="e">
        <f>AF27+AF34+#REF!+#REF!</f>
        <v>#REF!</v>
      </c>
      <c r="AG25" s="187" t="e">
        <f>AG27+AG34+#REF!+#REF!</f>
        <v>#REF!</v>
      </c>
      <c r="AH25" s="187" t="e">
        <f>AH27+AH34+#REF!+#REF!</f>
        <v>#REF!</v>
      </c>
      <c r="AI25" s="187">
        <v>1800</v>
      </c>
      <c r="AJ25" s="187">
        <v>2283.986</v>
      </c>
      <c r="AK25" s="187">
        <v>2283.986</v>
      </c>
      <c r="AL25" s="187">
        <v>2283.986</v>
      </c>
      <c r="AM25" s="187">
        <v>2283.986</v>
      </c>
      <c r="AN25" s="187">
        <v>2283.986</v>
      </c>
      <c r="AO25" s="187">
        <v>2283.986</v>
      </c>
      <c r="AP25" s="187" t="e">
        <f>AP27+AQ34+#REF!+#REF!</f>
        <v>#REF!</v>
      </c>
      <c r="AQ25" s="187">
        <f>AE25+AI25+AJ25+AM25+AO25</f>
        <v>10395.559</v>
      </c>
      <c r="AR25" s="188" t="s">
        <v>244</v>
      </c>
      <c r="AS25" s="165"/>
    </row>
    <row r="26" spans="1:45" s="166" customFormat="1" ht="34.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7"/>
      <c r="S26" s="217"/>
      <c r="T26" s="181" t="s">
        <v>222</v>
      </c>
      <c r="U26" s="189" t="s">
        <v>149</v>
      </c>
      <c r="V26" s="193">
        <v>30000</v>
      </c>
      <c r="W26" s="193"/>
      <c r="X26" s="193">
        <v>30000</v>
      </c>
      <c r="Y26" s="193"/>
      <c r="Z26" s="193"/>
      <c r="AA26" s="192"/>
      <c r="AB26" s="192"/>
      <c r="AC26" s="192"/>
      <c r="AD26" s="192"/>
      <c r="AE26" s="195">
        <v>29700</v>
      </c>
      <c r="AF26" s="195"/>
      <c r="AG26" s="195"/>
      <c r="AH26" s="195"/>
      <c r="AI26" s="195">
        <v>30300</v>
      </c>
      <c r="AJ26" s="195">
        <v>30700</v>
      </c>
      <c r="AK26" s="195">
        <v>30000</v>
      </c>
      <c r="AL26" s="195">
        <v>30000</v>
      </c>
      <c r="AM26" s="195">
        <v>31400</v>
      </c>
      <c r="AN26" s="195">
        <v>30000</v>
      </c>
      <c r="AO26" s="195">
        <v>32800</v>
      </c>
      <c r="AP26" s="195">
        <v>16700</v>
      </c>
      <c r="AQ26" s="195">
        <v>32800</v>
      </c>
      <c r="AR26" s="188" t="s">
        <v>244</v>
      </c>
      <c r="AS26" s="165"/>
    </row>
    <row r="27" spans="1:45" s="166" customFormat="1" ht="94.5">
      <c r="A27" s="218" t="s">
        <v>151</v>
      </c>
      <c r="B27" s="218" t="s">
        <v>152</v>
      </c>
      <c r="C27" s="218" t="s">
        <v>153</v>
      </c>
      <c r="D27" s="218" t="s">
        <v>153</v>
      </c>
      <c r="E27" s="218" t="s">
        <v>153</v>
      </c>
      <c r="F27" s="218" t="s">
        <v>152</v>
      </c>
      <c r="G27" s="218" t="s">
        <v>154</v>
      </c>
      <c r="H27" s="218" t="s">
        <v>152</v>
      </c>
      <c r="I27" s="218" t="s">
        <v>155</v>
      </c>
      <c r="J27" s="218" t="s">
        <v>153</v>
      </c>
      <c r="K27" s="218" t="s">
        <v>152</v>
      </c>
      <c r="L27" s="218" t="s">
        <v>153</v>
      </c>
      <c r="M27" s="218" t="s">
        <v>154</v>
      </c>
      <c r="N27" s="218" t="s">
        <v>152</v>
      </c>
      <c r="O27" s="218" t="s">
        <v>152</v>
      </c>
      <c r="P27" s="218" t="s">
        <v>153</v>
      </c>
      <c r="Q27" s="218" t="s">
        <v>152</v>
      </c>
      <c r="R27" s="217"/>
      <c r="S27" s="217"/>
      <c r="T27" s="180" t="s">
        <v>243</v>
      </c>
      <c r="U27" s="197" t="s">
        <v>147</v>
      </c>
      <c r="V27" s="187">
        <v>6700</v>
      </c>
      <c r="W27" s="187"/>
      <c r="X27" s="187">
        <f>SUM(V27:W27)</f>
        <v>6700</v>
      </c>
      <c r="Y27" s="187" t="s">
        <v>156</v>
      </c>
      <c r="Z27" s="187"/>
      <c r="AA27" s="191"/>
      <c r="AB27" s="191">
        <f>SUM(Z27:AA27)</f>
        <v>0</v>
      </c>
      <c r="AC27" s="191"/>
      <c r="AD27" s="191"/>
      <c r="AE27" s="191">
        <v>606</v>
      </c>
      <c r="AF27" s="191">
        <v>1000</v>
      </c>
      <c r="AG27" s="191">
        <v>1000</v>
      </c>
      <c r="AH27" s="191">
        <v>1000</v>
      </c>
      <c r="AI27" s="191">
        <v>800</v>
      </c>
      <c r="AJ27" s="191">
        <v>1183.986</v>
      </c>
      <c r="AK27" s="191">
        <v>1183.986</v>
      </c>
      <c r="AL27" s="191">
        <v>1183.986</v>
      </c>
      <c r="AM27" s="191">
        <v>1183.986</v>
      </c>
      <c r="AN27" s="191">
        <v>1183.986</v>
      </c>
      <c r="AO27" s="191">
        <v>1183.986</v>
      </c>
      <c r="AP27" s="191"/>
      <c r="AQ27" s="191">
        <f>AO27+AM27+AJ27+AI27+AE27</f>
        <v>4957.9580000000005</v>
      </c>
      <c r="AR27" s="188" t="s">
        <v>244</v>
      </c>
      <c r="AS27" s="165"/>
    </row>
    <row r="28" spans="1:45" s="166" customFormat="1" ht="33.75" customHeight="1" hidden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7"/>
      <c r="S28" s="217"/>
      <c r="T28" s="174" t="s">
        <v>157</v>
      </c>
      <c r="U28" s="185" t="s">
        <v>64</v>
      </c>
      <c r="V28" s="190">
        <v>515</v>
      </c>
      <c r="W28" s="190"/>
      <c r="X28" s="190">
        <v>515</v>
      </c>
      <c r="Y28" s="198"/>
      <c r="Z28" s="190"/>
      <c r="AA28" s="190"/>
      <c r="AB28" s="190"/>
      <c r="AC28" s="198"/>
      <c r="AD28" s="198"/>
      <c r="AE28" s="191">
        <v>515</v>
      </c>
      <c r="AF28" s="191"/>
      <c r="AG28" s="191"/>
      <c r="AH28" s="191"/>
      <c r="AI28" s="191">
        <v>515</v>
      </c>
      <c r="AJ28" s="191">
        <v>515</v>
      </c>
      <c r="AK28" s="191">
        <v>515</v>
      </c>
      <c r="AL28" s="191">
        <v>515</v>
      </c>
      <c r="AM28" s="191">
        <v>515</v>
      </c>
      <c r="AN28" s="191">
        <v>515</v>
      </c>
      <c r="AO28" s="191">
        <v>515</v>
      </c>
      <c r="AP28" s="191">
        <v>515</v>
      </c>
      <c r="AQ28" s="191"/>
      <c r="AR28" s="188" t="s">
        <v>245</v>
      </c>
      <c r="AS28" s="165"/>
    </row>
    <row r="29" spans="1:45" s="166" customFormat="1" ht="30.75" customHeight="1" hidden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7"/>
      <c r="S29" s="217"/>
      <c r="T29" s="174" t="s">
        <v>158</v>
      </c>
      <c r="U29" s="185" t="s">
        <v>64</v>
      </c>
      <c r="V29" s="190">
        <v>20</v>
      </c>
      <c r="W29" s="190"/>
      <c r="X29" s="190">
        <v>20</v>
      </c>
      <c r="Y29" s="198"/>
      <c r="Z29" s="190"/>
      <c r="AA29" s="190"/>
      <c r="AB29" s="190"/>
      <c r="AC29" s="198"/>
      <c r="AD29" s="198"/>
      <c r="AE29" s="191">
        <v>20</v>
      </c>
      <c r="AF29" s="191"/>
      <c r="AG29" s="191"/>
      <c r="AH29" s="191"/>
      <c r="AI29" s="191">
        <v>20</v>
      </c>
      <c r="AJ29" s="191">
        <v>20</v>
      </c>
      <c r="AK29" s="191">
        <v>20</v>
      </c>
      <c r="AL29" s="191">
        <v>20</v>
      </c>
      <c r="AM29" s="191">
        <v>20</v>
      </c>
      <c r="AN29" s="191">
        <v>20</v>
      </c>
      <c r="AO29" s="191">
        <v>20</v>
      </c>
      <c r="AP29" s="191">
        <v>20</v>
      </c>
      <c r="AQ29" s="191"/>
      <c r="AR29" s="188" t="s">
        <v>246</v>
      </c>
      <c r="AS29" s="165"/>
    </row>
    <row r="30" spans="1:45" s="166" customFormat="1" ht="30.75" customHeight="1" hidden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7"/>
      <c r="S30" s="217"/>
      <c r="T30" s="174" t="s">
        <v>159</v>
      </c>
      <c r="U30" s="185" t="s">
        <v>64</v>
      </c>
      <c r="V30" s="190">
        <v>4897</v>
      </c>
      <c r="W30" s="190"/>
      <c r="X30" s="190">
        <v>4897</v>
      </c>
      <c r="Y30" s="198"/>
      <c r="Z30" s="190"/>
      <c r="AA30" s="190"/>
      <c r="AB30" s="190"/>
      <c r="AC30" s="198"/>
      <c r="AD30" s="198"/>
      <c r="AE30" s="191">
        <v>4897</v>
      </c>
      <c r="AF30" s="191"/>
      <c r="AG30" s="191"/>
      <c r="AH30" s="191"/>
      <c r="AI30" s="191">
        <v>4897</v>
      </c>
      <c r="AJ30" s="191">
        <v>4897</v>
      </c>
      <c r="AK30" s="191">
        <v>4897</v>
      </c>
      <c r="AL30" s="191">
        <v>4897</v>
      </c>
      <c r="AM30" s="191">
        <v>4897</v>
      </c>
      <c r="AN30" s="191">
        <v>4897</v>
      </c>
      <c r="AO30" s="191">
        <v>4897</v>
      </c>
      <c r="AP30" s="191">
        <v>4897</v>
      </c>
      <c r="AQ30" s="191"/>
      <c r="AR30" s="188" t="s">
        <v>247</v>
      </c>
      <c r="AS30" s="165"/>
    </row>
    <row r="31" spans="1:45" s="166" customFormat="1" ht="30.75" customHeight="1" hidden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7"/>
      <c r="S31" s="217"/>
      <c r="T31" s="174" t="s">
        <v>160</v>
      </c>
      <c r="U31" s="185" t="s">
        <v>64</v>
      </c>
      <c r="V31" s="190">
        <v>173</v>
      </c>
      <c r="W31" s="190"/>
      <c r="X31" s="190">
        <v>173</v>
      </c>
      <c r="Y31" s="198"/>
      <c r="Z31" s="190"/>
      <c r="AA31" s="190"/>
      <c r="AB31" s="190"/>
      <c r="AC31" s="198"/>
      <c r="AD31" s="198"/>
      <c r="AE31" s="191">
        <v>173</v>
      </c>
      <c r="AF31" s="191"/>
      <c r="AG31" s="191"/>
      <c r="AH31" s="191"/>
      <c r="AI31" s="191">
        <v>173</v>
      </c>
      <c r="AJ31" s="191">
        <v>173</v>
      </c>
      <c r="AK31" s="191">
        <v>173</v>
      </c>
      <c r="AL31" s="191">
        <v>173</v>
      </c>
      <c r="AM31" s="191">
        <v>173</v>
      </c>
      <c r="AN31" s="191">
        <v>173</v>
      </c>
      <c r="AO31" s="191">
        <v>173</v>
      </c>
      <c r="AP31" s="191">
        <v>173</v>
      </c>
      <c r="AQ31" s="191"/>
      <c r="AR31" s="188" t="s">
        <v>248</v>
      </c>
      <c r="AS31" s="165"/>
    </row>
    <row r="32" spans="1:45" s="166" customFormat="1" ht="30.75" customHeight="1" hidden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7"/>
      <c r="S32" s="217"/>
      <c r="T32" s="174" t="s">
        <v>161</v>
      </c>
      <c r="U32" s="185" t="s">
        <v>64</v>
      </c>
      <c r="V32" s="190">
        <v>0</v>
      </c>
      <c r="W32" s="190"/>
      <c r="X32" s="190">
        <v>0</v>
      </c>
      <c r="Y32" s="198"/>
      <c r="Z32" s="190"/>
      <c r="AA32" s="190"/>
      <c r="AB32" s="190"/>
      <c r="AC32" s="198"/>
      <c r="AD32" s="198"/>
      <c r="AE32" s="191"/>
      <c r="AF32" s="191"/>
      <c r="AG32" s="191"/>
      <c r="AH32" s="191"/>
      <c r="AI32" s="191">
        <v>0</v>
      </c>
      <c r="AJ32" s="191">
        <v>0</v>
      </c>
      <c r="AK32" s="191"/>
      <c r="AL32" s="191"/>
      <c r="AM32" s="191"/>
      <c r="AN32" s="191"/>
      <c r="AO32" s="191"/>
      <c r="AP32" s="191"/>
      <c r="AQ32" s="191"/>
      <c r="AR32" s="188" t="s">
        <v>249</v>
      </c>
      <c r="AS32" s="165"/>
    </row>
    <row r="33" spans="1:45" s="166" customFormat="1" ht="47.2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7"/>
      <c r="S33" s="217"/>
      <c r="T33" s="181" t="s">
        <v>261</v>
      </c>
      <c r="U33" s="189" t="s">
        <v>162</v>
      </c>
      <c r="V33" s="193"/>
      <c r="W33" s="193"/>
      <c r="X33" s="193">
        <v>210</v>
      </c>
      <c r="Y33" s="193"/>
      <c r="Z33" s="193"/>
      <c r="AA33" s="192"/>
      <c r="AB33" s="192"/>
      <c r="AC33" s="192"/>
      <c r="AD33" s="192"/>
      <c r="AE33" s="195">
        <v>320</v>
      </c>
      <c r="AF33" s="195"/>
      <c r="AG33" s="195"/>
      <c r="AH33" s="195"/>
      <c r="AI33" s="195">
        <v>335</v>
      </c>
      <c r="AJ33" s="195">
        <v>340</v>
      </c>
      <c r="AK33" s="195">
        <v>212</v>
      </c>
      <c r="AL33" s="195">
        <v>212</v>
      </c>
      <c r="AM33" s="195">
        <v>345</v>
      </c>
      <c r="AN33" s="195">
        <v>212</v>
      </c>
      <c r="AO33" s="195">
        <v>350</v>
      </c>
      <c r="AP33" s="195">
        <v>212</v>
      </c>
      <c r="AQ33" s="195">
        <v>1690</v>
      </c>
      <c r="AR33" s="188" t="s">
        <v>244</v>
      </c>
      <c r="AS33" s="165"/>
    </row>
    <row r="34" spans="1:45" s="166" customFormat="1" ht="73.5" customHeight="1">
      <c r="A34" s="218" t="s">
        <v>151</v>
      </c>
      <c r="B34" s="218" t="s">
        <v>152</v>
      </c>
      <c r="C34" s="218" t="s">
        <v>153</v>
      </c>
      <c r="D34" s="218" t="s">
        <v>153</v>
      </c>
      <c r="E34" s="218" t="s">
        <v>153</v>
      </c>
      <c r="F34" s="218" t="s">
        <v>152</v>
      </c>
      <c r="G34" s="218" t="s">
        <v>154</v>
      </c>
      <c r="H34" s="218" t="s">
        <v>152</v>
      </c>
      <c r="I34" s="218" t="s">
        <v>155</v>
      </c>
      <c r="J34" s="218" t="s">
        <v>153</v>
      </c>
      <c r="K34" s="218" t="s">
        <v>152</v>
      </c>
      <c r="L34" s="218" t="s">
        <v>153</v>
      </c>
      <c r="M34" s="218" t="s">
        <v>154</v>
      </c>
      <c r="N34" s="218" t="s">
        <v>152</v>
      </c>
      <c r="O34" s="218" t="s">
        <v>152</v>
      </c>
      <c r="P34" s="218" t="s">
        <v>154</v>
      </c>
      <c r="Q34" s="218" t="s">
        <v>152</v>
      </c>
      <c r="R34" s="217"/>
      <c r="S34" s="217"/>
      <c r="T34" s="172" t="s">
        <v>163</v>
      </c>
      <c r="U34" s="185" t="s">
        <v>147</v>
      </c>
      <c r="V34" s="190"/>
      <c r="W34" s="190"/>
      <c r="X34" s="186">
        <f>SUM(V34:W34)</f>
        <v>0</v>
      </c>
      <c r="Y34" s="199"/>
      <c r="Z34" s="190"/>
      <c r="AA34" s="190"/>
      <c r="AB34" s="190">
        <f>SUM(Z34:AA34)</f>
        <v>0</v>
      </c>
      <c r="AC34" s="198"/>
      <c r="AD34" s="198"/>
      <c r="AE34" s="187">
        <v>1137.601</v>
      </c>
      <c r="AF34" s="191"/>
      <c r="AG34" s="191"/>
      <c r="AH34" s="191"/>
      <c r="AI34" s="187">
        <v>1000</v>
      </c>
      <c r="AJ34" s="187">
        <v>1100</v>
      </c>
      <c r="AK34" s="187">
        <v>1100</v>
      </c>
      <c r="AL34" s="187">
        <v>1100</v>
      </c>
      <c r="AM34" s="187">
        <v>1100</v>
      </c>
      <c r="AN34" s="187">
        <v>1100</v>
      </c>
      <c r="AO34" s="187">
        <v>1100</v>
      </c>
      <c r="AP34" s="187">
        <v>800</v>
      </c>
      <c r="AQ34" s="191">
        <f>AO34+AM34+AJ34+AI34+AE34</f>
        <v>5437.601000000001</v>
      </c>
      <c r="AR34" s="188" t="s">
        <v>244</v>
      </c>
      <c r="AS34" s="165"/>
    </row>
    <row r="35" spans="1:45" s="166" customFormat="1" ht="41.2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7"/>
      <c r="S35" s="217"/>
      <c r="T35" s="181" t="s">
        <v>239</v>
      </c>
      <c r="U35" s="189" t="s">
        <v>150</v>
      </c>
      <c r="V35" s="193">
        <v>250</v>
      </c>
      <c r="W35" s="193"/>
      <c r="X35" s="193">
        <v>250</v>
      </c>
      <c r="Y35" s="193"/>
      <c r="Z35" s="193"/>
      <c r="AA35" s="192"/>
      <c r="AB35" s="192"/>
      <c r="AC35" s="192"/>
      <c r="AD35" s="192"/>
      <c r="AE35" s="195">
        <v>150</v>
      </c>
      <c r="AF35" s="195"/>
      <c r="AG35" s="195"/>
      <c r="AH35" s="195"/>
      <c r="AI35" s="195">
        <v>155</v>
      </c>
      <c r="AJ35" s="195">
        <v>160</v>
      </c>
      <c r="AK35" s="195">
        <v>250</v>
      </c>
      <c r="AL35" s="195">
        <v>250</v>
      </c>
      <c r="AM35" s="195">
        <v>165</v>
      </c>
      <c r="AN35" s="195">
        <v>250</v>
      </c>
      <c r="AO35" s="195">
        <v>170</v>
      </c>
      <c r="AP35" s="195">
        <v>250</v>
      </c>
      <c r="AQ35" s="195">
        <v>800</v>
      </c>
      <c r="AR35" s="188" t="s">
        <v>244</v>
      </c>
      <c r="AS35" s="165"/>
    </row>
    <row r="36" spans="1:45" s="166" customFormat="1" ht="72.7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7"/>
      <c r="S36" s="217"/>
      <c r="T36" s="180" t="s">
        <v>256</v>
      </c>
      <c r="U36" s="189" t="s">
        <v>215</v>
      </c>
      <c r="V36" s="192">
        <v>52</v>
      </c>
      <c r="W36" s="192"/>
      <c r="X36" s="192">
        <v>52</v>
      </c>
      <c r="Y36" s="192"/>
      <c r="Z36" s="192"/>
      <c r="AA36" s="192"/>
      <c r="AB36" s="192"/>
      <c r="AC36" s="192"/>
      <c r="AD36" s="192"/>
      <c r="AE36" s="195">
        <v>1</v>
      </c>
      <c r="AF36" s="195"/>
      <c r="AG36" s="195"/>
      <c r="AH36" s="195"/>
      <c r="AI36" s="195">
        <v>1</v>
      </c>
      <c r="AJ36" s="195">
        <v>1</v>
      </c>
      <c r="AK36" s="195">
        <v>52</v>
      </c>
      <c r="AL36" s="195">
        <v>52</v>
      </c>
      <c r="AM36" s="195">
        <v>1</v>
      </c>
      <c r="AN36" s="195">
        <v>52</v>
      </c>
      <c r="AO36" s="195">
        <v>1</v>
      </c>
      <c r="AP36" s="195">
        <v>52</v>
      </c>
      <c r="AQ36" s="195">
        <v>1</v>
      </c>
      <c r="AR36" s="188" t="s">
        <v>244</v>
      </c>
      <c r="AS36" s="165"/>
    </row>
    <row r="37" spans="1:45" s="166" customFormat="1" ht="31.5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7"/>
      <c r="S37" s="217"/>
      <c r="T37" s="181" t="s">
        <v>223</v>
      </c>
      <c r="U37" s="189" t="s">
        <v>150</v>
      </c>
      <c r="V37" s="192">
        <v>12</v>
      </c>
      <c r="W37" s="192"/>
      <c r="X37" s="192">
        <v>12</v>
      </c>
      <c r="Y37" s="192"/>
      <c r="Z37" s="192"/>
      <c r="AA37" s="192"/>
      <c r="AB37" s="192"/>
      <c r="AC37" s="192"/>
      <c r="AD37" s="192"/>
      <c r="AE37" s="195">
        <v>260</v>
      </c>
      <c r="AF37" s="195"/>
      <c r="AG37" s="195"/>
      <c r="AH37" s="195"/>
      <c r="AI37" s="195">
        <v>263</v>
      </c>
      <c r="AJ37" s="195">
        <v>266</v>
      </c>
      <c r="AK37" s="195">
        <v>12</v>
      </c>
      <c r="AL37" s="195">
        <v>12</v>
      </c>
      <c r="AM37" s="195">
        <v>268</v>
      </c>
      <c r="AN37" s="195">
        <v>12</v>
      </c>
      <c r="AO37" s="195">
        <v>270</v>
      </c>
      <c r="AP37" s="195">
        <v>193</v>
      </c>
      <c r="AQ37" s="195">
        <v>270</v>
      </c>
      <c r="AR37" s="188" t="s">
        <v>244</v>
      </c>
      <c r="AS37" s="165"/>
    </row>
    <row r="38" spans="1:45" s="166" customFormat="1" ht="31.5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7"/>
      <c r="S38" s="217"/>
      <c r="T38" s="181" t="s">
        <v>165</v>
      </c>
      <c r="U38" s="189" t="s">
        <v>149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195">
        <v>6790</v>
      </c>
      <c r="AF38" s="195"/>
      <c r="AG38" s="195"/>
      <c r="AH38" s="195"/>
      <c r="AI38" s="195">
        <v>7050</v>
      </c>
      <c r="AJ38" s="195">
        <v>7230</v>
      </c>
      <c r="AK38" s="195">
        <v>5717</v>
      </c>
      <c r="AL38" s="195">
        <v>5717</v>
      </c>
      <c r="AM38" s="195">
        <v>7380</v>
      </c>
      <c r="AN38" s="195"/>
      <c r="AO38" s="195">
        <v>7420</v>
      </c>
      <c r="AP38" s="195">
        <v>5747</v>
      </c>
      <c r="AQ38" s="195">
        <v>7420</v>
      </c>
      <c r="AR38" s="188" t="s">
        <v>244</v>
      </c>
      <c r="AS38" s="165"/>
    </row>
    <row r="39" spans="1:45" s="166" customFormat="1" ht="31.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7"/>
      <c r="S39" s="217"/>
      <c r="T39" s="181" t="s">
        <v>257</v>
      </c>
      <c r="U39" s="189" t="s">
        <v>215</v>
      </c>
      <c r="V39" s="200"/>
      <c r="W39" s="200"/>
      <c r="X39" s="200"/>
      <c r="Y39" s="200"/>
      <c r="Z39" s="200"/>
      <c r="AA39" s="200"/>
      <c r="AB39" s="200"/>
      <c r="AC39" s="200"/>
      <c r="AD39" s="200"/>
      <c r="AE39" s="195">
        <v>1</v>
      </c>
      <c r="AF39" s="195"/>
      <c r="AG39" s="195"/>
      <c r="AH39" s="195"/>
      <c r="AI39" s="195">
        <v>1</v>
      </c>
      <c r="AJ39" s="195">
        <v>1</v>
      </c>
      <c r="AK39" s="195"/>
      <c r="AL39" s="195"/>
      <c r="AM39" s="195">
        <v>1</v>
      </c>
      <c r="AN39" s="195"/>
      <c r="AO39" s="195">
        <v>1</v>
      </c>
      <c r="AP39" s="195"/>
      <c r="AQ39" s="195">
        <v>1</v>
      </c>
      <c r="AR39" s="188" t="s">
        <v>244</v>
      </c>
      <c r="AS39" s="165"/>
    </row>
    <row r="40" spans="1:45" s="166" customFormat="1" ht="40.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7"/>
      <c r="S40" s="217"/>
      <c r="T40" s="181" t="s">
        <v>224</v>
      </c>
      <c r="U40" s="189" t="s">
        <v>150</v>
      </c>
      <c r="V40" s="192"/>
      <c r="W40" s="192"/>
      <c r="X40" s="192"/>
      <c r="Y40" s="192"/>
      <c r="Z40" s="192"/>
      <c r="AA40" s="192"/>
      <c r="AB40" s="192"/>
      <c r="AC40" s="192"/>
      <c r="AD40" s="192"/>
      <c r="AE40" s="195">
        <v>285</v>
      </c>
      <c r="AF40" s="195"/>
      <c r="AG40" s="195"/>
      <c r="AH40" s="195"/>
      <c r="AI40" s="195">
        <v>295</v>
      </c>
      <c r="AJ40" s="195">
        <v>305</v>
      </c>
      <c r="AK40" s="195"/>
      <c r="AL40" s="195"/>
      <c r="AM40" s="195">
        <v>310</v>
      </c>
      <c r="AN40" s="195"/>
      <c r="AO40" s="195">
        <v>315</v>
      </c>
      <c r="AP40" s="195"/>
      <c r="AQ40" s="195">
        <v>1510</v>
      </c>
      <c r="AR40" s="188" t="s">
        <v>244</v>
      </c>
      <c r="AS40" s="165"/>
    </row>
    <row r="41" spans="1:45" s="166" customFormat="1" ht="31.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7"/>
      <c r="S41" s="217"/>
      <c r="T41" s="181" t="s">
        <v>225</v>
      </c>
      <c r="U41" s="189" t="s">
        <v>149</v>
      </c>
      <c r="V41" s="200"/>
      <c r="W41" s="200"/>
      <c r="X41" s="200"/>
      <c r="Y41" s="200"/>
      <c r="Z41" s="200"/>
      <c r="AA41" s="200"/>
      <c r="AB41" s="200"/>
      <c r="AC41" s="200"/>
      <c r="AD41" s="200"/>
      <c r="AE41" s="195">
        <v>1170</v>
      </c>
      <c r="AF41" s="195"/>
      <c r="AG41" s="195"/>
      <c r="AH41" s="195"/>
      <c r="AI41" s="195">
        <v>1200</v>
      </c>
      <c r="AJ41" s="195">
        <v>1250</v>
      </c>
      <c r="AK41" s="195"/>
      <c r="AL41" s="195"/>
      <c r="AM41" s="195">
        <v>1300</v>
      </c>
      <c r="AN41" s="195"/>
      <c r="AO41" s="195">
        <v>1350</v>
      </c>
      <c r="AP41" s="195"/>
      <c r="AQ41" s="195">
        <v>1350</v>
      </c>
      <c r="AR41" s="188" t="s">
        <v>244</v>
      </c>
      <c r="AS41" s="165"/>
    </row>
    <row r="42" spans="1:45" s="166" customFormat="1" ht="31.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7"/>
      <c r="S42" s="217"/>
      <c r="T42" s="181" t="s">
        <v>226</v>
      </c>
      <c r="U42" s="189" t="s">
        <v>150</v>
      </c>
      <c r="V42" s="192"/>
      <c r="W42" s="192"/>
      <c r="X42" s="192"/>
      <c r="Y42" s="192"/>
      <c r="Z42" s="192"/>
      <c r="AA42" s="192"/>
      <c r="AB42" s="192"/>
      <c r="AC42" s="192"/>
      <c r="AD42" s="192"/>
      <c r="AE42" s="195">
        <v>10</v>
      </c>
      <c r="AF42" s="195"/>
      <c r="AG42" s="195"/>
      <c r="AH42" s="195"/>
      <c r="AI42" s="195">
        <v>10</v>
      </c>
      <c r="AJ42" s="195">
        <v>10</v>
      </c>
      <c r="AK42" s="195">
        <v>5717</v>
      </c>
      <c r="AL42" s="195">
        <v>5717</v>
      </c>
      <c r="AM42" s="195">
        <v>11</v>
      </c>
      <c r="AN42" s="195"/>
      <c r="AO42" s="195">
        <v>12</v>
      </c>
      <c r="AP42" s="195">
        <v>5747</v>
      </c>
      <c r="AQ42" s="195">
        <v>12</v>
      </c>
      <c r="AR42" s="188" t="s">
        <v>244</v>
      </c>
      <c r="AS42" s="165"/>
    </row>
    <row r="43" spans="1:45" s="166" customFormat="1" ht="31.5">
      <c r="A43" s="218" t="s">
        <v>151</v>
      </c>
      <c r="B43" s="218" t="s">
        <v>152</v>
      </c>
      <c r="C43" s="218" t="s">
        <v>153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7"/>
      <c r="S43" s="217"/>
      <c r="T43" s="180" t="s">
        <v>227</v>
      </c>
      <c r="U43" s="185" t="s">
        <v>147</v>
      </c>
      <c r="V43" s="186"/>
      <c r="W43" s="186"/>
      <c r="X43" s="190">
        <f>SUM(V43+W43)</f>
        <v>0</v>
      </c>
      <c r="Y43" s="198"/>
      <c r="Z43" s="190">
        <v>12400</v>
      </c>
      <c r="AA43" s="190"/>
      <c r="AB43" s="190">
        <f>SUM(Z43:AA43)</f>
        <v>12400</v>
      </c>
      <c r="AC43" s="198" t="s">
        <v>166</v>
      </c>
      <c r="AD43" s="198"/>
      <c r="AE43" s="191">
        <v>673.879</v>
      </c>
      <c r="AF43" s="191">
        <v>700</v>
      </c>
      <c r="AG43" s="191">
        <v>700</v>
      </c>
      <c r="AH43" s="191">
        <v>700</v>
      </c>
      <c r="AI43" s="191">
        <v>1800</v>
      </c>
      <c r="AJ43" s="191">
        <v>2128.557</v>
      </c>
      <c r="AK43" s="191">
        <v>700</v>
      </c>
      <c r="AL43" s="191">
        <v>700</v>
      </c>
      <c r="AM43" s="191">
        <v>2050.4</v>
      </c>
      <c r="AN43" s="191">
        <v>700</v>
      </c>
      <c r="AO43" s="191">
        <v>2050.4</v>
      </c>
      <c r="AP43" s="191">
        <v>6500</v>
      </c>
      <c r="AQ43" s="191">
        <f>AO43+AM43+AJ43+AI43+AE43</f>
        <v>8703.236</v>
      </c>
      <c r="AR43" s="188" t="s">
        <v>244</v>
      </c>
      <c r="AS43" s="165"/>
    </row>
    <row r="44" spans="1:45" s="171" customFormat="1" ht="53.25" customHeight="1">
      <c r="A44" s="218" t="s">
        <v>151</v>
      </c>
      <c r="B44" s="218" t="s">
        <v>152</v>
      </c>
      <c r="C44" s="218" t="s">
        <v>153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7"/>
      <c r="S44" s="217"/>
      <c r="T44" s="180" t="s">
        <v>167</v>
      </c>
      <c r="U44" s="185" t="s">
        <v>147</v>
      </c>
      <c r="V44" s="192">
        <v>0</v>
      </c>
      <c r="W44" s="192"/>
      <c r="X44" s="192">
        <v>0</v>
      </c>
      <c r="Y44" s="192"/>
      <c r="Z44" s="192">
        <v>4</v>
      </c>
      <c r="AA44" s="192"/>
      <c r="AB44" s="192">
        <v>4</v>
      </c>
      <c r="AC44" s="192"/>
      <c r="AD44" s="192"/>
      <c r="AE44" s="191">
        <v>673.879</v>
      </c>
      <c r="AF44" s="191"/>
      <c r="AG44" s="191"/>
      <c r="AH44" s="191"/>
      <c r="AI44" s="191">
        <v>1122.718</v>
      </c>
      <c r="AJ44" s="191">
        <v>2050.4</v>
      </c>
      <c r="AK44" s="191">
        <v>2050.4</v>
      </c>
      <c r="AL44" s="191">
        <v>2050.4</v>
      </c>
      <c r="AM44" s="191">
        <v>2050.4</v>
      </c>
      <c r="AN44" s="191">
        <v>2050.4</v>
      </c>
      <c r="AO44" s="191">
        <v>2050.4</v>
      </c>
      <c r="AP44" s="191">
        <v>0</v>
      </c>
      <c r="AQ44" s="191">
        <f>AO44+AM44+AJ44+AI44+AE44</f>
        <v>7947.7970000000005</v>
      </c>
      <c r="AR44" s="188" t="s">
        <v>244</v>
      </c>
      <c r="AS44" s="170"/>
    </row>
    <row r="45" spans="1:45" s="166" customFormat="1" ht="31.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7"/>
      <c r="S45" s="217"/>
      <c r="T45" s="181" t="s">
        <v>228</v>
      </c>
      <c r="U45" s="185" t="s">
        <v>149</v>
      </c>
      <c r="V45" s="192"/>
      <c r="W45" s="192"/>
      <c r="X45" s="192"/>
      <c r="Y45" s="192"/>
      <c r="Z45" s="192"/>
      <c r="AA45" s="192"/>
      <c r="AB45" s="192"/>
      <c r="AC45" s="192"/>
      <c r="AD45" s="192"/>
      <c r="AE45" s="195">
        <v>1697</v>
      </c>
      <c r="AF45" s="195"/>
      <c r="AG45" s="195"/>
      <c r="AH45" s="195"/>
      <c r="AI45" s="195">
        <v>1697</v>
      </c>
      <c r="AJ45" s="195">
        <v>1697</v>
      </c>
      <c r="AK45" s="195"/>
      <c r="AL45" s="195"/>
      <c r="AM45" s="195">
        <v>1697</v>
      </c>
      <c r="AN45" s="195"/>
      <c r="AO45" s="195">
        <v>1697</v>
      </c>
      <c r="AP45" s="195"/>
      <c r="AQ45" s="195">
        <v>1697</v>
      </c>
      <c r="AR45" s="188" t="s">
        <v>244</v>
      </c>
      <c r="AS45" s="165"/>
    </row>
    <row r="46" spans="1:45" s="166" customFormat="1" ht="78.75">
      <c r="A46" s="218" t="s">
        <v>151</v>
      </c>
      <c r="B46" s="218" t="s">
        <v>152</v>
      </c>
      <c r="C46" s="218" t="s">
        <v>153</v>
      </c>
      <c r="D46" s="218" t="s">
        <v>153</v>
      </c>
      <c r="E46" s="218" t="s">
        <v>153</v>
      </c>
      <c r="F46" s="218" t="s">
        <v>152</v>
      </c>
      <c r="G46" s="218" t="s">
        <v>154</v>
      </c>
      <c r="H46" s="218" t="s">
        <v>152</v>
      </c>
      <c r="I46" s="218" t="s">
        <v>155</v>
      </c>
      <c r="J46" s="218" t="s">
        <v>154</v>
      </c>
      <c r="K46" s="220" t="s">
        <v>152</v>
      </c>
      <c r="L46" s="220" t="s">
        <v>153</v>
      </c>
      <c r="M46" s="220" t="s">
        <v>154</v>
      </c>
      <c r="N46" s="220" t="s">
        <v>152</v>
      </c>
      <c r="O46" s="220" t="s">
        <v>152</v>
      </c>
      <c r="P46" s="220" t="s">
        <v>153</v>
      </c>
      <c r="Q46" s="220" t="s">
        <v>152</v>
      </c>
      <c r="R46" s="217"/>
      <c r="S46" s="217"/>
      <c r="T46" s="182" t="s">
        <v>168</v>
      </c>
      <c r="U46" s="201" t="s">
        <v>147</v>
      </c>
      <c r="V46" s="202"/>
      <c r="W46" s="202"/>
      <c r="X46" s="202">
        <v>0</v>
      </c>
      <c r="Y46" s="202"/>
      <c r="Z46" s="202"/>
      <c r="AA46" s="202"/>
      <c r="AB46" s="202"/>
      <c r="AC46" s="202"/>
      <c r="AD46" s="202"/>
      <c r="AE46" s="191">
        <v>606.399</v>
      </c>
      <c r="AF46" s="203">
        <v>600</v>
      </c>
      <c r="AG46" s="203">
        <v>600</v>
      </c>
      <c r="AH46" s="203">
        <v>600</v>
      </c>
      <c r="AI46" s="203">
        <v>1050</v>
      </c>
      <c r="AJ46" s="203">
        <v>1850.4</v>
      </c>
      <c r="AK46" s="203">
        <v>1850.4</v>
      </c>
      <c r="AL46" s="203">
        <v>1850.4</v>
      </c>
      <c r="AM46" s="203">
        <v>1850.4</v>
      </c>
      <c r="AN46" s="203">
        <v>1850.4</v>
      </c>
      <c r="AO46" s="203">
        <v>1850.4</v>
      </c>
      <c r="AP46" s="203">
        <v>0</v>
      </c>
      <c r="AQ46" s="203">
        <f>AO46+AM46+AJ46+AI46+AE46</f>
        <v>7207.599000000001</v>
      </c>
      <c r="AR46" s="188" t="s">
        <v>244</v>
      </c>
      <c r="AS46" s="165"/>
    </row>
    <row r="47" spans="1:45" s="166" customFormat="1" ht="31.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7"/>
      <c r="S47" s="217"/>
      <c r="T47" s="181" t="s">
        <v>216</v>
      </c>
      <c r="U47" s="189" t="s">
        <v>67</v>
      </c>
      <c r="V47" s="192"/>
      <c r="W47" s="192"/>
      <c r="X47" s="192">
        <v>0</v>
      </c>
      <c r="Y47" s="192"/>
      <c r="Z47" s="192"/>
      <c r="AA47" s="192"/>
      <c r="AB47" s="192"/>
      <c r="AC47" s="192"/>
      <c r="AD47" s="192"/>
      <c r="AE47" s="194">
        <v>80</v>
      </c>
      <c r="AF47" s="194"/>
      <c r="AG47" s="194"/>
      <c r="AH47" s="194"/>
      <c r="AI47" s="194">
        <v>80</v>
      </c>
      <c r="AJ47" s="194">
        <v>80</v>
      </c>
      <c r="AK47" s="194">
        <v>0</v>
      </c>
      <c r="AL47" s="194">
        <v>0</v>
      </c>
      <c r="AM47" s="194">
        <v>80</v>
      </c>
      <c r="AN47" s="194">
        <v>0</v>
      </c>
      <c r="AO47" s="194">
        <v>80</v>
      </c>
      <c r="AP47" s="194">
        <v>39</v>
      </c>
      <c r="AQ47" s="194">
        <v>80</v>
      </c>
      <c r="AR47" s="188" t="s">
        <v>244</v>
      </c>
      <c r="AS47" s="165"/>
    </row>
    <row r="48" spans="1:45" s="166" customFormat="1" ht="31.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7"/>
      <c r="S48" s="217"/>
      <c r="T48" s="181" t="s">
        <v>258</v>
      </c>
      <c r="U48" s="189" t="s">
        <v>67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4">
        <v>38</v>
      </c>
      <c r="AF48" s="194"/>
      <c r="AG48" s="194"/>
      <c r="AH48" s="194"/>
      <c r="AI48" s="194">
        <v>39</v>
      </c>
      <c r="AJ48" s="194">
        <v>40</v>
      </c>
      <c r="AK48" s="194"/>
      <c r="AL48" s="194"/>
      <c r="AM48" s="194">
        <v>41</v>
      </c>
      <c r="AN48" s="194"/>
      <c r="AO48" s="194">
        <v>42</v>
      </c>
      <c r="AP48" s="194">
        <v>26</v>
      </c>
      <c r="AQ48" s="194">
        <v>42</v>
      </c>
      <c r="AR48" s="188" t="s">
        <v>244</v>
      </c>
      <c r="AS48" s="165"/>
    </row>
    <row r="49" spans="1:45" s="166" customFormat="1" ht="58.5" customHeight="1">
      <c r="A49" s="218" t="s">
        <v>151</v>
      </c>
      <c r="B49" s="218" t="s">
        <v>152</v>
      </c>
      <c r="C49" s="218" t="s">
        <v>153</v>
      </c>
      <c r="D49" s="218" t="s">
        <v>153</v>
      </c>
      <c r="E49" s="218" t="s">
        <v>153</v>
      </c>
      <c r="F49" s="218" t="s">
        <v>152</v>
      </c>
      <c r="G49" s="218" t="s">
        <v>154</v>
      </c>
      <c r="H49" s="218" t="s">
        <v>152</v>
      </c>
      <c r="I49" s="218" t="s">
        <v>155</v>
      </c>
      <c r="J49" s="218" t="s">
        <v>154</v>
      </c>
      <c r="K49" s="220" t="s">
        <v>152</v>
      </c>
      <c r="L49" s="220" t="s">
        <v>153</v>
      </c>
      <c r="M49" s="220" t="s">
        <v>154</v>
      </c>
      <c r="N49" s="220" t="s">
        <v>152</v>
      </c>
      <c r="O49" s="220" t="s">
        <v>152</v>
      </c>
      <c r="P49" s="220" t="s">
        <v>154</v>
      </c>
      <c r="Q49" s="220" t="s">
        <v>152</v>
      </c>
      <c r="R49" s="217"/>
      <c r="S49" s="217"/>
      <c r="T49" s="172" t="s">
        <v>229</v>
      </c>
      <c r="U49" s="204" t="s">
        <v>147</v>
      </c>
      <c r="V49" s="194">
        <v>100</v>
      </c>
      <c r="W49" s="194">
        <v>100</v>
      </c>
      <c r="X49" s="194">
        <v>100</v>
      </c>
      <c r="Y49" s="194">
        <v>100</v>
      </c>
      <c r="Z49" s="194">
        <v>100</v>
      </c>
      <c r="AA49" s="194">
        <v>100</v>
      </c>
      <c r="AB49" s="194">
        <v>100</v>
      </c>
      <c r="AC49" s="194">
        <v>100</v>
      </c>
      <c r="AD49" s="194">
        <v>100</v>
      </c>
      <c r="AE49" s="191">
        <v>67.48</v>
      </c>
      <c r="AF49" s="191">
        <v>100</v>
      </c>
      <c r="AG49" s="191">
        <v>100</v>
      </c>
      <c r="AH49" s="191">
        <v>100</v>
      </c>
      <c r="AI49" s="191">
        <v>72.718</v>
      </c>
      <c r="AJ49" s="191">
        <v>200</v>
      </c>
      <c r="AK49" s="191">
        <v>100</v>
      </c>
      <c r="AL49" s="191">
        <v>100</v>
      </c>
      <c r="AM49" s="191">
        <v>200</v>
      </c>
      <c r="AN49" s="191">
        <v>100</v>
      </c>
      <c r="AO49" s="191">
        <v>200</v>
      </c>
      <c r="AP49" s="191"/>
      <c r="AQ49" s="191">
        <f>AO49+AM49+AJ49+AI49+AE49</f>
        <v>740.198</v>
      </c>
      <c r="AR49" s="188" t="s">
        <v>244</v>
      </c>
      <c r="AS49" s="165"/>
    </row>
    <row r="50" spans="1:45" s="166" customFormat="1" ht="31.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7"/>
      <c r="S50" s="217"/>
      <c r="T50" s="181" t="s">
        <v>266</v>
      </c>
      <c r="U50" s="189" t="s">
        <v>149</v>
      </c>
      <c r="V50" s="192">
        <v>50</v>
      </c>
      <c r="W50" s="192">
        <v>50</v>
      </c>
      <c r="X50" s="192">
        <v>50</v>
      </c>
      <c r="Y50" s="192">
        <v>50</v>
      </c>
      <c r="Z50" s="192">
        <v>50</v>
      </c>
      <c r="AA50" s="192">
        <v>50</v>
      </c>
      <c r="AB50" s="192">
        <v>50</v>
      </c>
      <c r="AC50" s="192">
        <v>50</v>
      </c>
      <c r="AD50" s="192">
        <v>50</v>
      </c>
      <c r="AE50" s="195">
        <v>60</v>
      </c>
      <c r="AF50" s="195">
        <v>50</v>
      </c>
      <c r="AG50" s="195">
        <v>50</v>
      </c>
      <c r="AH50" s="195">
        <v>50</v>
      </c>
      <c r="AI50" s="195">
        <v>60</v>
      </c>
      <c r="AJ50" s="195">
        <v>60</v>
      </c>
      <c r="AK50" s="195">
        <v>50</v>
      </c>
      <c r="AL50" s="195">
        <v>50</v>
      </c>
      <c r="AM50" s="195">
        <v>60</v>
      </c>
      <c r="AN50" s="195">
        <v>50</v>
      </c>
      <c r="AO50" s="195">
        <v>60</v>
      </c>
      <c r="AP50" s="195">
        <v>50</v>
      </c>
      <c r="AQ50" s="195">
        <v>300</v>
      </c>
      <c r="AR50" s="188" t="s">
        <v>244</v>
      </c>
      <c r="AS50" s="165"/>
    </row>
    <row r="51" spans="1:45" s="166" customFormat="1" ht="31.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7"/>
      <c r="S51" s="217"/>
      <c r="T51" s="180" t="s">
        <v>240</v>
      </c>
      <c r="U51" s="204" t="s">
        <v>147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1">
        <v>0</v>
      </c>
      <c r="AF51" s="191">
        <v>0</v>
      </c>
      <c r="AG51" s="191">
        <v>0</v>
      </c>
      <c r="AH51" s="191">
        <v>0</v>
      </c>
      <c r="AI51" s="191">
        <v>0</v>
      </c>
      <c r="AJ51" s="191">
        <v>0</v>
      </c>
      <c r="AK51" s="191">
        <v>0</v>
      </c>
      <c r="AL51" s="191">
        <v>0</v>
      </c>
      <c r="AM51" s="191">
        <v>0</v>
      </c>
      <c r="AN51" s="191">
        <v>0</v>
      </c>
      <c r="AO51" s="191">
        <v>0</v>
      </c>
      <c r="AP51" s="191">
        <v>0</v>
      </c>
      <c r="AQ51" s="191">
        <v>0</v>
      </c>
      <c r="AR51" s="188" t="s">
        <v>244</v>
      </c>
      <c r="AS51" s="165"/>
    </row>
    <row r="52" spans="1:45" s="166" customFormat="1" ht="54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7"/>
      <c r="S52" s="217"/>
      <c r="T52" s="181" t="s">
        <v>169</v>
      </c>
      <c r="U52" s="185" t="s">
        <v>150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5">
        <v>150</v>
      </c>
      <c r="AF52" s="195"/>
      <c r="AG52" s="195"/>
      <c r="AH52" s="195"/>
      <c r="AI52" s="195">
        <v>155</v>
      </c>
      <c r="AJ52" s="195">
        <v>160</v>
      </c>
      <c r="AK52" s="195"/>
      <c r="AL52" s="195"/>
      <c r="AM52" s="195">
        <v>165</v>
      </c>
      <c r="AN52" s="195"/>
      <c r="AO52" s="195">
        <v>170</v>
      </c>
      <c r="AP52" s="195"/>
      <c r="AQ52" s="195">
        <v>800</v>
      </c>
      <c r="AR52" s="188" t="s">
        <v>244</v>
      </c>
      <c r="AS52" s="165"/>
    </row>
    <row r="53" spans="1:45" s="166" customFormat="1" ht="46.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7"/>
      <c r="S53" s="217"/>
      <c r="T53" s="172" t="s">
        <v>230</v>
      </c>
      <c r="U53" s="185" t="s">
        <v>215</v>
      </c>
      <c r="V53" s="192"/>
      <c r="W53" s="192"/>
      <c r="X53" s="192"/>
      <c r="Y53" s="192"/>
      <c r="Z53" s="192"/>
      <c r="AA53" s="192"/>
      <c r="AB53" s="192"/>
      <c r="AC53" s="192"/>
      <c r="AD53" s="192"/>
      <c r="AE53" s="195">
        <v>1</v>
      </c>
      <c r="AF53" s="195"/>
      <c r="AG53" s="195"/>
      <c r="AH53" s="195"/>
      <c r="AI53" s="195">
        <v>1</v>
      </c>
      <c r="AJ53" s="195">
        <v>1</v>
      </c>
      <c r="AK53" s="195"/>
      <c r="AL53" s="195"/>
      <c r="AM53" s="195">
        <v>1</v>
      </c>
      <c r="AN53" s="195"/>
      <c r="AO53" s="195">
        <v>1</v>
      </c>
      <c r="AP53" s="195"/>
      <c r="AQ53" s="195">
        <v>1</v>
      </c>
      <c r="AR53" s="188" t="s">
        <v>244</v>
      </c>
      <c r="AS53" s="165"/>
    </row>
    <row r="54" spans="1:45" s="166" customFormat="1" ht="69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7"/>
      <c r="S54" s="217"/>
      <c r="T54" s="181" t="s">
        <v>241</v>
      </c>
      <c r="U54" s="189" t="s">
        <v>149</v>
      </c>
      <c r="V54" s="192"/>
      <c r="W54" s="192"/>
      <c r="X54" s="192"/>
      <c r="Y54" s="192"/>
      <c r="Z54" s="192"/>
      <c r="AA54" s="192"/>
      <c r="AB54" s="192"/>
      <c r="AC54" s="192"/>
      <c r="AD54" s="192"/>
      <c r="AE54" s="195">
        <v>21</v>
      </c>
      <c r="AF54" s="195"/>
      <c r="AG54" s="195"/>
      <c r="AH54" s="195"/>
      <c r="AI54" s="195">
        <v>21</v>
      </c>
      <c r="AJ54" s="195">
        <v>21</v>
      </c>
      <c r="AK54" s="195">
        <v>16</v>
      </c>
      <c r="AL54" s="195">
        <v>16</v>
      </c>
      <c r="AM54" s="195">
        <v>21</v>
      </c>
      <c r="AN54" s="195">
        <v>16</v>
      </c>
      <c r="AO54" s="195">
        <v>21</v>
      </c>
      <c r="AP54" s="195"/>
      <c r="AQ54" s="195">
        <v>105</v>
      </c>
      <c r="AR54" s="188" t="s">
        <v>244</v>
      </c>
      <c r="AS54" s="165"/>
    </row>
    <row r="55" spans="1:45" s="166" customFormat="1" ht="40.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7"/>
      <c r="S55" s="217"/>
      <c r="T55" s="172" t="s">
        <v>231</v>
      </c>
      <c r="U55" s="185" t="s">
        <v>215</v>
      </c>
      <c r="V55" s="200">
        <v>0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00">
        <v>0</v>
      </c>
      <c r="AC55" s="200">
        <v>0</v>
      </c>
      <c r="AD55" s="200">
        <v>0</v>
      </c>
      <c r="AE55" s="195">
        <v>1</v>
      </c>
      <c r="AF55" s="195">
        <v>0</v>
      </c>
      <c r="AG55" s="195">
        <v>0</v>
      </c>
      <c r="AH55" s="195">
        <v>0</v>
      </c>
      <c r="AI55" s="195">
        <v>1</v>
      </c>
      <c r="AJ55" s="195">
        <v>1</v>
      </c>
      <c r="AK55" s="195">
        <v>1</v>
      </c>
      <c r="AL55" s="195">
        <v>1</v>
      </c>
      <c r="AM55" s="195">
        <v>1</v>
      </c>
      <c r="AN55" s="195">
        <v>1</v>
      </c>
      <c r="AO55" s="195">
        <v>1</v>
      </c>
      <c r="AP55" s="195">
        <v>1</v>
      </c>
      <c r="AQ55" s="195">
        <v>1</v>
      </c>
      <c r="AR55" s="188" t="s">
        <v>244</v>
      </c>
      <c r="AS55" s="165"/>
    </row>
    <row r="56" spans="1:45" s="166" customFormat="1" ht="53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7"/>
      <c r="S56" s="217"/>
      <c r="T56" s="181" t="s">
        <v>255</v>
      </c>
      <c r="U56" s="189" t="s">
        <v>149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5">
        <v>20</v>
      </c>
      <c r="AF56" s="195"/>
      <c r="AG56" s="195"/>
      <c r="AH56" s="195"/>
      <c r="AI56" s="195">
        <v>22</v>
      </c>
      <c r="AJ56" s="195">
        <v>24</v>
      </c>
      <c r="AK56" s="195"/>
      <c r="AL56" s="195"/>
      <c r="AM56" s="195">
        <v>26</v>
      </c>
      <c r="AN56" s="195"/>
      <c r="AO56" s="195">
        <v>28</v>
      </c>
      <c r="AP56" s="195"/>
      <c r="AQ56" s="195">
        <v>120</v>
      </c>
      <c r="AR56" s="188" t="s">
        <v>244</v>
      </c>
      <c r="AS56" s="165"/>
    </row>
    <row r="57" spans="1:45" s="166" customFormat="1" ht="37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7"/>
      <c r="S57" s="217"/>
      <c r="T57" s="181" t="s">
        <v>242</v>
      </c>
      <c r="U57" s="185" t="s">
        <v>149</v>
      </c>
      <c r="V57" s="200">
        <v>0</v>
      </c>
      <c r="W57" s="200">
        <v>0</v>
      </c>
      <c r="X57" s="200">
        <v>0</v>
      </c>
      <c r="Y57" s="200">
        <v>0</v>
      </c>
      <c r="Z57" s="200">
        <v>0</v>
      </c>
      <c r="AA57" s="200">
        <v>0</v>
      </c>
      <c r="AB57" s="200">
        <v>0</v>
      </c>
      <c r="AC57" s="200">
        <v>0</v>
      </c>
      <c r="AD57" s="200">
        <v>0</v>
      </c>
      <c r="AE57" s="195">
        <v>21</v>
      </c>
      <c r="AF57" s="195">
        <v>0</v>
      </c>
      <c r="AG57" s="195">
        <v>0</v>
      </c>
      <c r="AH57" s="195">
        <v>0</v>
      </c>
      <c r="AI57" s="195">
        <v>21</v>
      </c>
      <c r="AJ57" s="195">
        <v>21</v>
      </c>
      <c r="AK57" s="195">
        <v>0</v>
      </c>
      <c r="AL57" s="195">
        <v>0</v>
      </c>
      <c r="AM57" s="195">
        <v>21</v>
      </c>
      <c r="AN57" s="195">
        <v>0</v>
      </c>
      <c r="AO57" s="195">
        <v>21</v>
      </c>
      <c r="AP57" s="195">
        <v>0</v>
      </c>
      <c r="AQ57" s="195">
        <v>105</v>
      </c>
      <c r="AR57" s="188" t="s">
        <v>244</v>
      </c>
      <c r="AS57" s="165"/>
    </row>
    <row r="58" spans="1:45" s="166" customFormat="1" ht="27" customHeight="1">
      <c r="A58" s="218" t="s">
        <v>151</v>
      </c>
      <c r="B58" s="218" t="s">
        <v>217</v>
      </c>
      <c r="C58" s="218" t="s">
        <v>218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7"/>
      <c r="S58" s="217"/>
      <c r="T58" s="183" t="s">
        <v>259</v>
      </c>
      <c r="U58" s="185" t="s">
        <v>164</v>
      </c>
      <c r="V58" s="200"/>
      <c r="W58" s="200"/>
      <c r="X58" s="200"/>
      <c r="Y58" s="200"/>
      <c r="Z58" s="200"/>
      <c r="AA58" s="200"/>
      <c r="AB58" s="200"/>
      <c r="AC58" s="200"/>
      <c r="AD58" s="200"/>
      <c r="AE58" s="191">
        <v>787.52</v>
      </c>
      <c r="AF58" s="191"/>
      <c r="AG58" s="191"/>
      <c r="AH58" s="191"/>
      <c r="AI58" s="191">
        <v>677.282</v>
      </c>
      <c r="AJ58" s="191">
        <v>78.157</v>
      </c>
      <c r="AK58" s="191"/>
      <c r="AL58" s="191"/>
      <c r="AM58" s="191">
        <v>0</v>
      </c>
      <c r="AN58" s="191"/>
      <c r="AO58" s="191">
        <v>0</v>
      </c>
      <c r="AP58" s="191"/>
      <c r="AQ58" s="191">
        <f>AO58+AM58+AJ58+AI58+AE58</f>
        <v>1542.959</v>
      </c>
      <c r="AR58" s="188" t="s">
        <v>244</v>
      </c>
      <c r="AS58" s="165"/>
    </row>
    <row r="59" spans="1:44" ht="78.75" hidden="1">
      <c r="A59" s="218" t="s">
        <v>151</v>
      </c>
      <c r="B59" s="218" t="s">
        <v>217</v>
      </c>
      <c r="C59" s="218" t="s">
        <v>218</v>
      </c>
      <c r="D59" s="218" t="s">
        <v>153</v>
      </c>
      <c r="E59" s="218" t="s">
        <v>153</v>
      </c>
      <c r="F59" s="218" t="s">
        <v>152</v>
      </c>
      <c r="G59" s="218" t="s">
        <v>207</v>
      </c>
      <c r="H59" s="218" t="s">
        <v>152</v>
      </c>
      <c r="I59" s="218" t="s">
        <v>155</v>
      </c>
      <c r="J59" s="218" t="s">
        <v>154</v>
      </c>
      <c r="K59" s="218" t="s">
        <v>219</v>
      </c>
      <c r="L59" s="218" t="s">
        <v>218</v>
      </c>
      <c r="M59" s="218" t="s">
        <v>220</v>
      </c>
      <c r="N59" s="218" t="s">
        <v>152</v>
      </c>
      <c r="O59" s="218" t="s">
        <v>155</v>
      </c>
      <c r="P59" s="218" t="s">
        <v>221</v>
      </c>
      <c r="Q59" s="218" t="s">
        <v>152</v>
      </c>
      <c r="R59" s="217">
        <v>6</v>
      </c>
      <c r="S59" s="217">
        <v>1</v>
      </c>
      <c r="T59" s="183" t="s">
        <v>234</v>
      </c>
      <c r="U59" s="185" t="s">
        <v>164</v>
      </c>
      <c r="V59" s="200"/>
      <c r="W59" s="200"/>
      <c r="X59" s="200"/>
      <c r="Y59" s="200"/>
      <c r="Z59" s="200"/>
      <c r="AA59" s="200"/>
      <c r="AB59" s="200"/>
      <c r="AC59" s="200"/>
      <c r="AD59" s="200"/>
      <c r="AE59" s="191">
        <v>0</v>
      </c>
      <c r="AF59" s="191"/>
      <c r="AG59" s="191"/>
      <c r="AH59" s="191"/>
      <c r="AI59" s="191">
        <v>0</v>
      </c>
      <c r="AJ59" s="191">
        <v>630</v>
      </c>
      <c r="AK59" s="191"/>
      <c r="AL59" s="191"/>
      <c r="AM59" s="191">
        <v>0</v>
      </c>
      <c r="AN59" s="191"/>
      <c r="AO59" s="191">
        <v>0</v>
      </c>
      <c r="AP59" s="191"/>
      <c r="AQ59" s="191">
        <v>630</v>
      </c>
      <c r="AR59" s="188" t="s">
        <v>250</v>
      </c>
    </row>
    <row r="60" spans="1:44" ht="47.25" hidden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7"/>
      <c r="S60" s="217"/>
      <c r="T60" s="183" t="s">
        <v>232</v>
      </c>
      <c r="U60" s="185" t="s">
        <v>67</v>
      </c>
      <c r="V60" s="200"/>
      <c r="W60" s="200"/>
      <c r="X60" s="200"/>
      <c r="Y60" s="200"/>
      <c r="Z60" s="200"/>
      <c r="AA60" s="200"/>
      <c r="AB60" s="200"/>
      <c r="AC60" s="200"/>
      <c r="AD60" s="200"/>
      <c r="AE60" s="191">
        <v>0</v>
      </c>
      <c r="AF60" s="191"/>
      <c r="AG60" s="191"/>
      <c r="AH60" s="191"/>
      <c r="AI60" s="191">
        <v>0</v>
      </c>
      <c r="AJ60" s="191">
        <v>30</v>
      </c>
      <c r="AK60" s="191"/>
      <c r="AL60" s="191"/>
      <c r="AM60" s="191">
        <v>30</v>
      </c>
      <c r="AN60" s="191"/>
      <c r="AO60" s="191">
        <v>30</v>
      </c>
      <c r="AP60" s="191"/>
      <c r="AQ60" s="191">
        <v>30</v>
      </c>
      <c r="AR60" s="188" t="s">
        <v>251</v>
      </c>
    </row>
    <row r="61" spans="1:44" ht="78.75" hidden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7"/>
      <c r="S61" s="217"/>
      <c r="T61" s="183" t="s">
        <v>233</v>
      </c>
      <c r="U61" s="185" t="s">
        <v>67</v>
      </c>
      <c r="V61" s="200"/>
      <c r="W61" s="200"/>
      <c r="X61" s="200"/>
      <c r="Y61" s="200"/>
      <c r="Z61" s="200"/>
      <c r="AA61" s="200"/>
      <c r="AB61" s="200"/>
      <c r="AC61" s="200"/>
      <c r="AD61" s="200"/>
      <c r="AE61" s="191">
        <v>0</v>
      </c>
      <c r="AF61" s="191"/>
      <c r="AG61" s="191"/>
      <c r="AH61" s="191"/>
      <c r="AI61" s="191">
        <v>0</v>
      </c>
      <c r="AJ61" s="191">
        <v>41.52</v>
      </c>
      <c r="AK61" s="191"/>
      <c r="AL61" s="191"/>
      <c r="AM61" s="191">
        <v>42.5</v>
      </c>
      <c r="AN61" s="191"/>
      <c r="AO61" s="191">
        <v>42.6</v>
      </c>
      <c r="AP61" s="191"/>
      <c r="AQ61" s="191">
        <v>42.8</v>
      </c>
      <c r="AR61" s="188" t="s">
        <v>252</v>
      </c>
    </row>
    <row r="62" spans="1:44" ht="15.75" hidden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175"/>
      <c r="U62" s="205"/>
      <c r="V62" s="206"/>
      <c r="W62" s="206"/>
      <c r="X62" s="206"/>
      <c r="Y62" s="206"/>
      <c r="Z62" s="206"/>
      <c r="AA62" s="206"/>
      <c r="AB62" s="206"/>
      <c r="AC62" s="206"/>
      <c r="AD62" s="206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8"/>
    </row>
    <row r="63" spans="1:44" ht="15.75" hidden="1">
      <c r="A63" s="221"/>
      <c r="B63" s="221"/>
      <c r="C63" s="221"/>
      <c r="D63" s="221"/>
      <c r="E63" s="221"/>
      <c r="F63" s="221"/>
      <c r="G63" s="221"/>
      <c r="H63" s="221">
        <v>0</v>
      </c>
      <c r="I63" s="221">
        <v>1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175" t="s">
        <v>170</v>
      </c>
      <c r="U63" s="205"/>
      <c r="V63" s="209"/>
      <c r="W63" s="209"/>
      <c r="X63" s="209"/>
      <c r="Y63" s="209"/>
      <c r="Z63" s="209"/>
      <c r="AA63" s="209"/>
      <c r="AB63" s="209"/>
      <c r="AC63" s="209"/>
      <c r="AD63" s="209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8"/>
    </row>
    <row r="64" spans="1:44" ht="15.75" hidden="1">
      <c r="A64" s="221"/>
      <c r="B64" s="221"/>
      <c r="C64" s="221"/>
      <c r="D64" s="221"/>
      <c r="E64" s="221"/>
      <c r="F64" s="221"/>
      <c r="G64" s="221"/>
      <c r="H64" s="221"/>
      <c r="I64" s="221"/>
      <c r="J64" s="221" t="s">
        <v>171</v>
      </c>
      <c r="K64" s="221"/>
      <c r="L64" s="221"/>
      <c r="M64" s="221"/>
      <c r="N64" s="221"/>
      <c r="O64" s="221"/>
      <c r="P64" s="221"/>
      <c r="Q64" s="221"/>
      <c r="R64" s="221"/>
      <c r="S64" s="221"/>
      <c r="T64" s="175" t="s">
        <v>172</v>
      </c>
      <c r="U64" s="205"/>
      <c r="V64" s="209"/>
      <c r="W64" s="209"/>
      <c r="X64" s="209"/>
      <c r="Y64" s="209"/>
      <c r="Z64" s="209"/>
      <c r="AA64" s="209"/>
      <c r="AB64" s="209"/>
      <c r="AC64" s="209"/>
      <c r="AD64" s="209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8"/>
    </row>
    <row r="65" spans="1:44" ht="15.75" hidden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175" t="s">
        <v>174</v>
      </c>
      <c r="U65" s="205"/>
      <c r="V65" s="206"/>
      <c r="W65" s="206"/>
      <c r="X65" s="206"/>
      <c r="Y65" s="206"/>
      <c r="Z65" s="206"/>
      <c r="AA65" s="209"/>
      <c r="AB65" s="209"/>
      <c r="AC65" s="209"/>
      <c r="AD65" s="209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8"/>
    </row>
    <row r="66" spans="1:44" ht="15.75" hidden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175" t="s">
        <v>175</v>
      </c>
      <c r="U66" s="205"/>
      <c r="V66" s="209"/>
      <c r="W66" s="209"/>
      <c r="X66" s="209"/>
      <c r="Y66" s="209"/>
      <c r="Z66" s="209"/>
      <c r="AA66" s="209"/>
      <c r="AB66" s="209"/>
      <c r="AC66" s="209"/>
      <c r="AD66" s="209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8"/>
    </row>
    <row r="67" spans="1:44" ht="15.75" hidden="1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>
        <v>1</v>
      </c>
      <c r="L67" s="221">
        <v>0</v>
      </c>
      <c r="M67" s="221">
        <v>1</v>
      </c>
      <c r="N67" s="221">
        <v>0</v>
      </c>
      <c r="O67" s="221">
        <v>0</v>
      </c>
      <c r="P67" s="221">
        <v>1</v>
      </c>
      <c r="Q67" s="221">
        <v>1</v>
      </c>
      <c r="R67" s="221" t="s">
        <v>176</v>
      </c>
      <c r="S67" s="221" t="s">
        <v>176</v>
      </c>
      <c r="T67" s="175" t="s">
        <v>177</v>
      </c>
      <c r="U67" s="205"/>
      <c r="V67" s="209"/>
      <c r="W67" s="209"/>
      <c r="X67" s="209"/>
      <c r="Y67" s="209"/>
      <c r="Z67" s="209"/>
      <c r="AA67" s="209"/>
      <c r="AB67" s="209"/>
      <c r="AC67" s="209"/>
      <c r="AD67" s="209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8"/>
    </row>
    <row r="68" spans="1:44" ht="15.75" hidden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>
        <v>2</v>
      </c>
      <c r="S68" s="221">
        <v>1</v>
      </c>
      <c r="T68" s="175"/>
      <c r="U68" s="205"/>
      <c r="V68" s="209"/>
      <c r="W68" s="209"/>
      <c r="X68" s="209"/>
      <c r="Y68" s="209"/>
      <c r="Z68" s="209"/>
      <c r="AA68" s="209"/>
      <c r="AB68" s="209"/>
      <c r="AC68" s="209"/>
      <c r="AD68" s="209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</row>
    <row r="69" spans="1:44" ht="15.75" hidden="1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>
        <v>2</v>
      </c>
      <c r="S69" s="221">
        <v>1</v>
      </c>
      <c r="T69" s="175"/>
      <c r="U69" s="205"/>
      <c r="V69" s="209"/>
      <c r="W69" s="209"/>
      <c r="X69" s="209"/>
      <c r="Y69" s="209"/>
      <c r="Z69" s="209"/>
      <c r="AA69" s="209"/>
      <c r="AB69" s="209"/>
      <c r="AC69" s="209"/>
      <c r="AD69" s="209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8"/>
    </row>
    <row r="70" spans="1:44" ht="15.75" hidden="1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 t="s">
        <v>178</v>
      </c>
      <c r="S70" s="221" t="s">
        <v>178</v>
      </c>
      <c r="T70" s="175"/>
      <c r="U70" s="205"/>
      <c r="V70" s="209"/>
      <c r="W70" s="209"/>
      <c r="X70" s="209"/>
      <c r="Y70" s="209"/>
      <c r="Z70" s="209"/>
      <c r="AA70" s="209"/>
      <c r="AB70" s="209"/>
      <c r="AC70" s="209"/>
      <c r="AD70" s="209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8"/>
    </row>
    <row r="71" spans="1:44" ht="15.75" hidden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 t="s">
        <v>178</v>
      </c>
      <c r="S71" s="221" t="s">
        <v>178</v>
      </c>
      <c r="T71" s="175"/>
      <c r="U71" s="205"/>
      <c r="V71" s="209"/>
      <c r="W71" s="209"/>
      <c r="X71" s="209"/>
      <c r="Y71" s="209"/>
      <c r="Z71" s="209"/>
      <c r="AA71" s="209"/>
      <c r="AB71" s="209"/>
      <c r="AC71" s="209"/>
      <c r="AD71" s="209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</row>
    <row r="72" spans="1:44" ht="15.75" hidden="1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175" t="s">
        <v>179</v>
      </c>
      <c r="U72" s="205"/>
      <c r="V72" s="209"/>
      <c r="W72" s="209"/>
      <c r="X72" s="209"/>
      <c r="Y72" s="209"/>
      <c r="Z72" s="209"/>
      <c r="AA72" s="209"/>
      <c r="AB72" s="209"/>
      <c r="AC72" s="209"/>
      <c r="AD72" s="209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8"/>
    </row>
    <row r="73" spans="1:44" ht="15.75" hidden="1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>
        <v>2</v>
      </c>
      <c r="S73" s="221">
        <v>1</v>
      </c>
      <c r="T73" s="175"/>
      <c r="U73" s="205"/>
      <c r="V73" s="209"/>
      <c r="W73" s="209"/>
      <c r="X73" s="209"/>
      <c r="Y73" s="209"/>
      <c r="Z73" s="209"/>
      <c r="AA73" s="209"/>
      <c r="AB73" s="209"/>
      <c r="AC73" s="209"/>
      <c r="AD73" s="209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8"/>
    </row>
    <row r="74" spans="1:44" ht="15.75" hidden="1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>
        <v>2</v>
      </c>
      <c r="S74" s="221">
        <v>1</v>
      </c>
      <c r="T74" s="175"/>
      <c r="U74" s="205"/>
      <c r="V74" s="209"/>
      <c r="W74" s="209"/>
      <c r="X74" s="209"/>
      <c r="Y74" s="209"/>
      <c r="Z74" s="209"/>
      <c r="AA74" s="209"/>
      <c r="AB74" s="209"/>
      <c r="AC74" s="209"/>
      <c r="AD74" s="209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8"/>
    </row>
    <row r="75" spans="1:44" ht="15.75" hidden="1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 t="s">
        <v>178</v>
      </c>
      <c r="S75" s="221" t="s">
        <v>178</v>
      </c>
      <c r="T75" s="175"/>
      <c r="U75" s="205"/>
      <c r="V75" s="209"/>
      <c r="W75" s="209"/>
      <c r="X75" s="209"/>
      <c r="Y75" s="209"/>
      <c r="Z75" s="209"/>
      <c r="AA75" s="209"/>
      <c r="AB75" s="209"/>
      <c r="AC75" s="209"/>
      <c r="AD75" s="209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8"/>
    </row>
    <row r="76" spans="1:44" ht="15.75" hidden="1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 t="s">
        <v>178</v>
      </c>
      <c r="S76" s="221" t="s">
        <v>178</v>
      </c>
      <c r="T76" s="175"/>
      <c r="U76" s="205"/>
      <c r="V76" s="209"/>
      <c r="W76" s="209"/>
      <c r="X76" s="209"/>
      <c r="Y76" s="209"/>
      <c r="Z76" s="209"/>
      <c r="AA76" s="209"/>
      <c r="AB76" s="209"/>
      <c r="AC76" s="209"/>
      <c r="AD76" s="209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8"/>
    </row>
    <row r="77" spans="1:44" ht="15.75" hidden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175" t="s">
        <v>180</v>
      </c>
      <c r="U77" s="205"/>
      <c r="V77" s="209"/>
      <c r="W77" s="209"/>
      <c r="X77" s="209"/>
      <c r="Y77" s="209"/>
      <c r="Z77" s="209"/>
      <c r="AA77" s="209"/>
      <c r="AB77" s="209"/>
      <c r="AC77" s="209"/>
      <c r="AD77" s="209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8"/>
    </row>
    <row r="78" spans="1:44" ht="15.75" hidden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175" t="s">
        <v>181</v>
      </c>
      <c r="U78" s="205"/>
      <c r="V78" s="209"/>
      <c r="W78" s="209"/>
      <c r="X78" s="209"/>
      <c r="Y78" s="209"/>
      <c r="Z78" s="209"/>
      <c r="AA78" s="209"/>
      <c r="AB78" s="209"/>
      <c r="AC78" s="209"/>
      <c r="AD78" s="209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8"/>
    </row>
    <row r="79" spans="1:44" ht="15.75" hidden="1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175" t="s">
        <v>182</v>
      </c>
      <c r="U79" s="205"/>
      <c r="V79" s="209"/>
      <c r="W79" s="209"/>
      <c r="X79" s="209"/>
      <c r="Y79" s="209"/>
      <c r="Z79" s="209"/>
      <c r="AA79" s="209"/>
      <c r="AB79" s="209"/>
      <c r="AC79" s="209"/>
      <c r="AD79" s="209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8"/>
    </row>
    <row r="80" spans="1:44" ht="15.75" hidden="1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175" t="s">
        <v>183</v>
      </c>
      <c r="U80" s="205"/>
      <c r="V80" s="209"/>
      <c r="W80" s="209"/>
      <c r="X80" s="209"/>
      <c r="Y80" s="209"/>
      <c r="Z80" s="209"/>
      <c r="AA80" s="209"/>
      <c r="AB80" s="209"/>
      <c r="AC80" s="209"/>
      <c r="AD80" s="209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8"/>
    </row>
    <row r="81" spans="1:44" ht="15.75" hidden="1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175" t="s">
        <v>174</v>
      </c>
      <c r="U81" s="205"/>
      <c r="V81" s="206"/>
      <c r="W81" s="206"/>
      <c r="X81" s="206"/>
      <c r="Y81" s="206"/>
      <c r="Z81" s="206"/>
      <c r="AA81" s="209"/>
      <c r="AB81" s="209"/>
      <c r="AC81" s="209"/>
      <c r="AD81" s="209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</row>
    <row r="82" spans="1:44" ht="15.75" hidden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175" t="s">
        <v>184</v>
      </c>
      <c r="U82" s="205"/>
      <c r="V82" s="209"/>
      <c r="W82" s="209"/>
      <c r="X82" s="209"/>
      <c r="Y82" s="209"/>
      <c r="Z82" s="209"/>
      <c r="AA82" s="209"/>
      <c r="AB82" s="209"/>
      <c r="AC82" s="209"/>
      <c r="AD82" s="209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8"/>
    </row>
    <row r="83" spans="1:44" ht="15.75" hidden="1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175" t="s">
        <v>185</v>
      </c>
      <c r="U83" s="205"/>
      <c r="V83" s="209"/>
      <c r="W83" s="209"/>
      <c r="X83" s="209"/>
      <c r="Y83" s="209"/>
      <c r="Z83" s="209"/>
      <c r="AA83" s="209"/>
      <c r="AB83" s="209"/>
      <c r="AC83" s="209"/>
      <c r="AD83" s="209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8"/>
    </row>
    <row r="84" spans="1:44" ht="15.75" hidden="1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175" t="s">
        <v>186</v>
      </c>
      <c r="U84" s="205"/>
      <c r="V84" s="209"/>
      <c r="W84" s="209"/>
      <c r="X84" s="209"/>
      <c r="Y84" s="209"/>
      <c r="Z84" s="209"/>
      <c r="AA84" s="209"/>
      <c r="AB84" s="209"/>
      <c r="AC84" s="209"/>
      <c r="AD84" s="209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8"/>
    </row>
    <row r="85" spans="1:44" ht="15.75" hidden="1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175" t="s">
        <v>187</v>
      </c>
      <c r="U85" s="205"/>
      <c r="V85" s="209"/>
      <c r="W85" s="209"/>
      <c r="X85" s="209"/>
      <c r="Y85" s="209"/>
      <c r="Z85" s="209"/>
      <c r="AA85" s="209"/>
      <c r="AB85" s="209"/>
      <c r="AC85" s="209"/>
      <c r="AD85" s="209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</row>
    <row r="86" spans="1:44" ht="15.75" hidden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175" t="s">
        <v>188</v>
      </c>
      <c r="U86" s="205"/>
      <c r="V86" s="209"/>
      <c r="W86" s="209"/>
      <c r="X86" s="209"/>
      <c r="Y86" s="209"/>
      <c r="Z86" s="209"/>
      <c r="AA86" s="209"/>
      <c r="AB86" s="209"/>
      <c r="AC86" s="209"/>
      <c r="AD86" s="209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8"/>
    </row>
    <row r="87" spans="1:44" ht="0.75" customHeight="1" hidden="1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175" t="s">
        <v>189</v>
      </c>
      <c r="U87" s="205"/>
      <c r="V87" s="209"/>
      <c r="W87" s="209"/>
      <c r="X87" s="209"/>
      <c r="Y87" s="209"/>
      <c r="Z87" s="209"/>
      <c r="AA87" s="209"/>
      <c r="AB87" s="209"/>
      <c r="AC87" s="209"/>
      <c r="AD87" s="209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8"/>
    </row>
    <row r="88" spans="1:44" ht="15.75" hidden="1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175" t="s">
        <v>190</v>
      </c>
      <c r="U88" s="205"/>
      <c r="V88" s="209"/>
      <c r="W88" s="209"/>
      <c r="X88" s="209"/>
      <c r="Y88" s="209"/>
      <c r="Z88" s="209"/>
      <c r="AA88" s="209"/>
      <c r="AB88" s="209"/>
      <c r="AC88" s="209"/>
      <c r="AD88" s="209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8"/>
    </row>
    <row r="89" spans="1:44" ht="15.75" hidden="1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175" t="s">
        <v>174</v>
      </c>
      <c r="U89" s="205"/>
      <c r="V89" s="206"/>
      <c r="W89" s="206"/>
      <c r="X89" s="206"/>
      <c r="Y89" s="206"/>
      <c r="Z89" s="206"/>
      <c r="AA89" s="209"/>
      <c r="AB89" s="209"/>
      <c r="AC89" s="209"/>
      <c r="AD89" s="209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8"/>
    </row>
    <row r="90" spans="1:44" ht="15.75" hidden="1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175" t="s">
        <v>191</v>
      </c>
      <c r="U90" s="205"/>
      <c r="V90" s="209"/>
      <c r="W90" s="209"/>
      <c r="X90" s="209"/>
      <c r="Y90" s="209"/>
      <c r="Z90" s="209"/>
      <c r="AA90" s="209"/>
      <c r="AB90" s="209"/>
      <c r="AC90" s="209"/>
      <c r="AD90" s="209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8"/>
    </row>
    <row r="91" spans="1:44" ht="15.75" hidden="1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175" t="s">
        <v>192</v>
      </c>
      <c r="U91" s="205"/>
      <c r="V91" s="209"/>
      <c r="W91" s="209"/>
      <c r="X91" s="209"/>
      <c r="Y91" s="209"/>
      <c r="Z91" s="209"/>
      <c r="AA91" s="209"/>
      <c r="AB91" s="209"/>
      <c r="AC91" s="209"/>
      <c r="AD91" s="209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8"/>
    </row>
    <row r="92" spans="1:44" ht="15.75" hidden="1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175" t="s">
        <v>193</v>
      </c>
      <c r="U92" s="205"/>
      <c r="V92" s="209"/>
      <c r="W92" s="209"/>
      <c r="X92" s="209"/>
      <c r="Y92" s="209"/>
      <c r="Z92" s="209"/>
      <c r="AA92" s="209"/>
      <c r="AB92" s="209"/>
      <c r="AC92" s="209"/>
      <c r="AD92" s="209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8"/>
    </row>
    <row r="93" spans="1:44" ht="15.75" hidden="1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175" t="s">
        <v>194</v>
      </c>
      <c r="U93" s="205"/>
      <c r="V93" s="209"/>
      <c r="W93" s="209"/>
      <c r="X93" s="209"/>
      <c r="Y93" s="209"/>
      <c r="Z93" s="209"/>
      <c r="AA93" s="209"/>
      <c r="AB93" s="209"/>
      <c r="AC93" s="209"/>
      <c r="AD93" s="209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</row>
    <row r="94" spans="1:44" ht="15.75" hidden="1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175" t="s">
        <v>195</v>
      </c>
      <c r="U94" s="205"/>
      <c r="V94" s="209"/>
      <c r="W94" s="209"/>
      <c r="X94" s="209"/>
      <c r="Y94" s="209"/>
      <c r="Z94" s="209"/>
      <c r="AA94" s="209"/>
      <c r="AB94" s="209"/>
      <c r="AC94" s="209"/>
      <c r="AD94" s="209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8"/>
    </row>
    <row r="95" spans="1:44" ht="15.75" hidden="1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175" t="s">
        <v>196</v>
      </c>
      <c r="U95" s="205"/>
      <c r="V95" s="209"/>
      <c r="W95" s="209"/>
      <c r="X95" s="209"/>
      <c r="Y95" s="209"/>
      <c r="Z95" s="209"/>
      <c r="AA95" s="209"/>
      <c r="AB95" s="209"/>
      <c r="AC95" s="209"/>
      <c r="AD95" s="209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8"/>
    </row>
    <row r="96" spans="1:44" ht="15.75" hidden="1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175" t="s">
        <v>197</v>
      </c>
      <c r="U96" s="205"/>
      <c r="V96" s="209"/>
      <c r="W96" s="209"/>
      <c r="X96" s="209"/>
      <c r="Y96" s="209"/>
      <c r="Z96" s="209"/>
      <c r="AA96" s="209"/>
      <c r="AB96" s="209"/>
      <c r="AC96" s="209"/>
      <c r="AD96" s="209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8"/>
    </row>
    <row r="97" spans="1:44" ht="15.75" hidden="1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175" t="s">
        <v>174</v>
      </c>
      <c r="U97" s="205"/>
      <c r="V97" s="206"/>
      <c r="W97" s="206"/>
      <c r="X97" s="206"/>
      <c r="Y97" s="206"/>
      <c r="Z97" s="206"/>
      <c r="AA97" s="209"/>
      <c r="AB97" s="209"/>
      <c r="AC97" s="209"/>
      <c r="AD97" s="209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8"/>
    </row>
    <row r="98" spans="1:44" ht="71.25" customHeight="1" hidden="1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175" t="s">
        <v>198</v>
      </c>
      <c r="U98" s="205"/>
      <c r="V98" s="209"/>
      <c r="W98" s="209"/>
      <c r="X98" s="209"/>
      <c r="Y98" s="209"/>
      <c r="Z98" s="209"/>
      <c r="AA98" s="209"/>
      <c r="AB98" s="209"/>
      <c r="AC98" s="209"/>
      <c r="AD98" s="209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8"/>
    </row>
    <row r="99" spans="1:44" ht="15.75" hidden="1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175" t="s">
        <v>199</v>
      </c>
      <c r="U99" s="205"/>
      <c r="V99" s="209"/>
      <c r="W99" s="209"/>
      <c r="X99" s="209"/>
      <c r="Y99" s="209"/>
      <c r="Z99" s="209"/>
      <c r="AA99" s="209"/>
      <c r="AB99" s="209"/>
      <c r="AC99" s="209"/>
      <c r="AD99" s="209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8"/>
    </row>
    <row r="100" spans="1:44" ht="47.25" customHeight="1" hidden="1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175" t="s">
        <v>200</v>
      </c>
      <c r="U100" s="205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8"/>
    </row>
    <row r="101" spans="1:44" ht="36" hidden="1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175" t="s">
        <v>201</v>
      </c>
      <c r="U101" s="205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8"/>
    </row>
    <row r="102" spans="1:44" ht="36" hidden="1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>
        <v>2</v>
      </c>
      <c r="S102" s="221">
        <v>4</v>
      </c>
      <c r="T102" s="175" t="s">
        <v>202</v>
      </c>
      <c r="U102" s="205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8"/>
    </row>
    <row r="103" spans="1:44" ht="24" hidden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175" t="s">
        <v>203</v>
      </c>
      <c r="U103" s="205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8"/>
    </row>
    <row r="104" spans="1:44" ht="15.75" hidden="1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175" t="s">
        <v>204</v>
      </c>
      <c r="U104" s="205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8"/>
    </row>
    <row r="105" spans="1:44" ht="24" hidden="1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175" t="s">
        <v>205</v>
      </c>
      <c r="U105" s="205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8"/>
    </row>
    <row r="106" spans="1:44" ht="15.75" hidden="1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>
        <v>2</v>
      </c>
      <c r="S106" s="221">
        <v>1</v>
      </c>
      <c r="T106" s="175"/>
      <c r="U106" s="205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</row>
    <row r="107" spans="1:44" ht="48.75" customHeight="1" hidden="1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>
        <v>2</v>
      </c>
      <c r="S107" s="221">
        <v>1</v>
      </c>
      <c r="T107" s="175"/>
      <c r="U107" s="205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8"/>
    </row>
    <row r="108" spans="1:44" ht="51" customHeight="1" hidden="1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 t="s">
        <v>178</v>
      </c>
      <c r="S108" s="221" t="s">
        <v>178</v>
      </c>
      <c r="T108" s="175"/>
      <c r="U108" s="205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8"/>
    </row>
    <row r="109" spans="1:44" ht="47.25" customHeight="1" hidden="1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 t="s">
        <v>178</v>
      </c>
      <c r="S109" s="221" t="s">
        <v>178</v>
      </c>
      <c r="T109" s="175"/>
      <c r="U109" s="205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</row>
    <row r="110" spans="1:44" ht="10.5" customHeight="1" hidden="1">
      <c r="A110" s="218" t="s">
        <v>176</v>
      </c>
      <c r="B110" s="218" t="s">
        <v>176</v>
      </c>
      <c r="C110" s="218" t="s">
        <v>176</v>
      </c>
      <c r="D110" s="218" t="s">
        <v>176</v>
      </c>
      <c r="E110" s="218" t="s">
        <v>176</v>
      </c>
      <c r="F110" s="218" t="s">
        <v>176</v>
      </c>
      <c r="G110" s="218" t="s">
        <v>176</v>
      </c>
      <c r="H110" s="218" t="s">
        <v>176</v>
      </c>
      <c r="I110" s="218" t="s">
        <v>176</v>
      </c>
      <c r="J110" s="218" t="s">
        <v>176</v>
      </c>
      <c r="K110" s="218" t="s">
        <v>176</v>
      </c>
      <c r="L110" s="218" t="s">
        <v>176</v>
      </c>
      <c r="M110" s="218" t="s">
        <v>176</v>
      </c>
      <c r="N110" s="218" t="s">
        <v>176</v>
      </c>
      <c r="O110" s="218" t="s">
        <v>176</v>
      </c>
      <c r="P110" s="218" t="s">
        <v>176</v>
      </c>
      <c r="Q110" s="218" t="s">
        <v>176</v>
      </c>
      <c r="R110" s="218" t="s">
        <v>171</v>
      </c>
      <c r="S110" s="218" t="s">
        <v>206</v>
      </c>
      <c r="T110" s="184" t="s">
        <v>208</v>
      </c>
      <c r="U110" s="210" t="s">
        <v>64</v>
      </c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8"/>
    </row>
    <row r="111" spans="1:44" ht="15.75" customHeight="1" hidden="1">
      <c r="A111" s="218" t="s">
        <v>173</v>
      </c>
      <c r="B111" s="218" t="s">
        <v>173</v>
      </c>
      <c r="C111" s="218" t="s">
        <v>173</v>
      </c>
      <c r="D111" s="218" t="s">
        <v>173</v>
      </c>
      <c r="E111" s="218" t="s">
        <v>173</v>
      </c>
      <c r="F111" s="218" t="s">
        <v>173</v>
      </c>
      <c r="G111" s="218" t="s">
        <v>173</v>
      </c>
      <c r="H111" s="218" t="s">
        <v>173</v>
      </c>
      <c r="I111" s="218" t="s">
        <v>173</v>
      </c>
      <c r="J111" s="218" t="s">
        <v>173</v>
      </c>
      <c r="K111" s="218" t="s">
        <v>173</v>
      </c>
      <c r="L111" s="218" t="s">
        <v>173</v>
      </c>
      <c r="M111" s="218" t="s">
        <v>173</v>
      </c>
      <c r="N111" s="218" t="s">
        <v>173</v>
      </c>
      <c r="O111" s="218" t="s">
        <v>173</v>
      </c>
      <c r="P111" s="218" t="s">
        <v>173</v>
      </c>
      <c r="Q111" s="218" t="s">
        <v>173</v>
      </c>
      <c r="R111" s="218" t="s">
        <v>171</v>
      </c>
      <c r="S111" s="218" t="s">
        <v>206</v>
      </c>
      <c r="T111" s="184" t="s">
        <v>209</v>
      </c>
      <c r="U111" s="210" t="s">
        <v>210</v>
      </c>
      <c r="V111" s="211"/>
      <c r="W111" s="211"/>
      <c r="X111" s="211"/>
      <c r="Y111" s="211"/>
      <c r="Z111" s="211"/>
      <c r="AA111" s="211">
        <v>3</v>
      </c>
      <c r="AB111" s="211"/>
      <c r="AC111" s="211"/>
      <c r="AD111" s="211">
        <v>3</v>
      </c>
      <c r="AE111" s="212">
        <v>3</v>
      </c>
      <c r="AF111" s="212">
        <v>3</v>
      </c>
      <c r="AG111" s="207"/>
      <c r="AH111" s="207"/>
      <c r="AI111" s="207">
        <v>3</v>
      </c>
      <c r="AJ111" s="207">
        <v>3</v>
      </c>
      <c r="AK111" s="207"/>
      <c r="AL111" s="207"/>
      <c r="AM111" s="207">
        <v>3</v>
      </c>
      <c r="AN111" s="207"/>
      <c r="AO111" s="207">
        <v>3</v>
      </c>
      <c r="AP111" s="207"/>
      <c r="AQ111" s="207">
        <v>18</v>
      </c>
      <c r="AR111" s="208" t="s">
        <v>211</v>
      </c>
    </row>
    <row r="112" spans="1:44" ht="17.25" customHeight="1" hidden="1">
      <c r="A112" s="218" t="s">
        <v>176</v>
      </c>
      <c r="B112" s="218" t="s">
        <v>176</v>
      </c>
      <c r="C112" s="218" t="s">
        <v>176</v>
      </c>
      <c r="D112" s="218" t="s">
        <v>176</v>
      </c>
      <c r="E112" s="218" t="s">
        <v>176</v>
      </c>
      <c r="F112" s="218" t="s">
        <v>176</v>
      </c>
      <c r="G112" s="218" t="s">
        <v>176</v>
      </c>
      <c r="H112" s="218" t="s">
        <v>176</v>
      </c>
      <c r="I112" s="218" t="s">
        <v>176</v>
      </c>
      <c r="J112" s="218" t="s">
        <v>176</v>
      </c>
      <c r="K112" s="218" t="s">
        <v>176</v>
      </c>
      <c r="L112" s="218" t="s">
        <v>176</v>
      </c>
      <c r="M112" s="218" t="s">
        <v>176</v>
      </c>
      <c r="N112" s="218" t="s">
        <v>176</v>
      </c>
      <c r="O112" s="218" t="s">
        <v>176</v>
      </c>
      <c r="P112" s="218" t="s">
        <v>176</v>
      </c>
      <c r="Q112" s="218" t="s">
        <v>176</v>
      </c>
      <c r="R112" s="218" t="s">
        <v>171</v>
      </c>
      <c r="S112" s="218" t="s">
        <v>206</v>
      </c>
      <c r="T112" s="184" t="s">
        <v>212</v>
      </c>
      <c r="U112" s="210" t="s">
        <v>67</v>
      </c>
      <c r="V112" s="211"/>
      <c r="W112" s="211"/>
      <c r="X112" s="211"/>
      <c r="Y112" s="211"/>
      <c r="Z112" s="211"/>
      <c r="AA112" s="211">
        <v>30</v>
      </c>
      <c r="AB112" s="211"/>
      <c r="AC112" s="211"/>
      <c r="AD112" s="211">
        <v>30</v>
      </c>
      <c r="AE112" s="212">
        <v>30</v>
      </c>
      <c r="AF112" s="212">
        <v>30</v>
      </c>
      <c r="AG112" s="207"/>
      <c r="AH112" s="207"/>
      <c r="AI112" s="207">
        <v>30</v>
      </c>
      <c r="AJ112" s="207">
        <v>30</v>
      </c>
      <c r="AK112" s="207">
        <v>30</v>
      </c>
      <c r="AL112" s="207">
        <v>30</v>
      </c>
      <c r="AM112" s="207">
        <v>30</v>
      </c>
      <c r="AN112" s="207">
        <v>30</v>
      </c>
      <c r="AO112" s="207">
        <v>30</v>
      </c>
      <c r="AP112" s="207">
        <v>30</v>
      </c>
      <c r="AQ112" s="207">
        <v>30</v>
      </c>
      <c r="AR112" s="208" t="s">
        <v>211</v>
      </c>
    </row>
    <row r="113" spans="1:44" ht="24" hidden="1">
      <c r="A113" s="261" t="s">
        <v>213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176" t="s">
        <v>214</v>
      </c>
      <c r="U113" s="205" t="s">
        <v>64</v>
      </c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8"/>
    </row>
    <row r="114" spans="1:44" ht="31.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178" t="s">
        <v>262</v>
      </c>
      <c r="U114" s="213" t="s">
        <v>210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5">
        <v>3</v>
      </c>
      <c r="AF114" s="215"/>
      <c r="AG114" s="215"/>
      <c r="AH114" s="215"/>
      <c r="AI114" s="215">
        <v>3</v>
      </c>
      <c r="AJ114" s="215">
        <v>2</v>
      </c>
      <c r="AK114" s="215"/>
      <c r="AL114" s="215"/>
      <c r="AM114" s="215">
        <v>0</v>
      </c>
      <c r="AN114" s="215"/>
      <c r="AO114" s="215">
        <v>0</v>
      </c>
      <c r="AP114" s="215"/>
      <c r="AQ114" s="215">
        <v>3</v>
      </c>
      <c r="AR114" s="216" t="s">
        <v>244</v>
      </c>
    </row>
    <row r="115" spans="1:44" ht="39" customHeight="1">
      <c r="A115" s="221" t="s">
        <v>151</v>
      </c>
      <c r="B115" s="221" t="s">
        <v>217</v>
      </c>
      <c r="C115" s="221" t="s">
        <v>218</v>
      </c>
      <c r="D115" s="221" t="s">
        <v>153</v>
      </c>
      <c r="E115" s="221" t="s">
        <v>153</v>
      </c>
      <c r="F115" s="221" t="s">
        <v>152</v>
      </c>
      <c r="G115" s="221" t="s">
        <v>207</v>
      </c>
      <c r="H115" s="221" t="s">
        <v>152</v>
      </c>
      <c r="I115" s="221" t="s">
        <v>155</v>
      </c>
      <c r="J115" s="221" t="s">
        <v>154</v>
      </c>
      <c r="K115" s="221" t="s">
        <v>219</v>
      </c>
      <c r="L115" s="221" t="s">
        <v>218</v>
      </c>
      <c r="M115" s="221" t="s">
        <v>153</v>
      </c>
      <c r="N115" s="221" t="s">
        <v>152</v>
      </c>
      <c r="O115" s="221" t="s">
        <v>155</v>
      </c>
      <c r="P115" s="221" t="s">
        <v>221</v>
      </c>
      <c r="Q115" s="221" t="s">
        <v>152</v>
      </c>
      <c r="R115" s="221"/>
      <c r="S115" s="221"/>
      <c r="T115" s="256" t="s">
        <v>260</v>
      </c>
      <c r="U115" s="258" t="s">
        <v>164</v>
      </c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15">
        <v>705</v>
      </c>
      <c r="AF115" s="207"/>
      <c r="AG115" s="207"/>
      <c r="AH115" s="207"/>
      <c r="AI115" s="215">
        <v>0</v>
      </c>
      <c r="AJ115" s="215">
        <v>0</v>
      </c>
      <c r="AK115" s="215"/>
      <c r="AL115" s="215"/>
      <c r="AM115" s="215">
        <v>0</v>
      </c>
      <c r="AN115" s="215"/>
      <c r="AO115" s="215">
        <v>0</v>
      </c>
      <c r="AP115" s="215"/>
      <c r="AQ115" s="215">
        <f>AO115+AM115+AJ115+AI115+AE115</f>
        <v>705</v>
      </c>
      <c r="AR115" s="216" t="s">
        <v>244</v>
      </c>
    </row>
    <row r="116" spans="1:44" ht="39" customHeight="1">
      <c r="A116" s="221" t="s">
        <v>151</v>
      </c>
      <c r="B116" s="221" t="s">
        <v>217</v>
      </c>
      <c r="C116" s="221" t="s">
        <v>218</v>
      </c>
      <c r="D116" s="221" t="s">
        <v>153</v>
      </c>
      <c r="E116" s="221" t="s">
        <v>153</v>
      </c>
      <c r="F116" s="221" t="s">
        <v>152</v>
      </c>
      <c r="G116" s="221" t="s">
        <v>207</v>
      </c>
      <c r="H116" s="221" t="s">
        <v>152</v>
      </c>
      <c r="I116" s="221" t="s">
        <v>155</v>
      </c>
      <c r="J116" s="221" t="s">
        <v>154</v>
      </c>
      <c r="K116" s="221" t="s">
        <v>152</v>
      </c>
      <c r="L116" s="221" t="s">
        <v>207</v>
      </c>
      <c r="M116" s="221" t="s">
        <v>153</v>
      </c>
      <c r="N116" s="221" t="s">
        <v>152</v>
      </c>
      <c r="O116" s="221" t="s">
        <v>155</v>
      </c>
      <c r="P116" s="221" t="s">
        <v>221</v>
      </c>
      <c r="Q116" s="221" t="s">
        <v>152</v>
      </c>
      <c r="R116" s="221"/>
      <c r="S116" s="221"/>
      <c r="T116" s="257"/>
      <c r="U116" s="25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5">
        <v>0</v>
      </c>
      <c r="AF116" s="207"/>
      <c r="AG116" s="207"/>
      <c r="AH116" s="207"/>
      <c r="AI116" s="215">
        <v>600</v>
      </c>
      <c r="AJ116" s="215">
        <v>0</v>
      </c>
      <c r="AK116" s="215"/>
      <c r="AL116" s="215"/>
      <c r="AM116" s="215">
        <v>0</v>
      </c>
      <c r="AN116" s="215"/>
      <c r="AO116" s="215">
        <v>0</v>
      </c>
      <c r="AP116" s="215"/>
      <c r="AQ116" s="215">
        <v>600</v>
      </c>
      <c r="AR116" s="216" t="s">
        <v>244</v>
      </c>
    </row>
    <row r="117" spans="1:44" ht="47.25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183" t="s">
        <v>267</v>
      </c>
      <c r="U117" s="185" t="s">
        <v>67</v>
      </c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194">
        <v>30</v>
      </c>
      <c r="AF117" s="194"/>
      <c r="AG117" s="194"/>
      <c r="AH117" s="194"/>
      <c r="AI117" s="194">
        <v>30</v>
      </c>
      <c r="AJ117" s="194">
        <v>30</v>
      </c>
      <c r="AK117" s="194"/>
      <c r="AL117" s="194"/>
      <c r="AM117" s="194">
        <v>30</v>
      </c>
      <c r="AN117" s="194"/>
      <c r="AO117" s="194">
        <v>30</v>
      </c>
      <c r="AP117" s="194"/>
      <c r="AQ117" s="194">
        <v>30</v>
      </c>
      <c r="AR117" s="216" t="s">
        <v>244</v>
      </c>
    </row>
    <row r="118" spans="1:44" ht="33.75" customHeight="1">
      <c r="A118" s="218" t="s">
        <v>151</v>
      </c>
      <c r="B118" s="218" t="s">
        <v>217</v>
      </c>
      <c r="C118" s="218" t="s">
        <v>218</v>
      </c>
      <c r="D118" s="218" t="s">
        <v>153</v>
      </c>
      <c r="E118" s="218" t="s">
        <v>153</v>
      </c>
      <c r="F118" s="218" t="s">
        <v>152</v>
      </c>
      <c r="G118" s="218" t="s">
        <v>207</v>
      </c>
      <c r="H118" s="218" t="s">
        <v>152</v>
      </c>
      <c r="I118" s="218" t="s">
        <v>155</v>
      </c>
      <c r="J118" s="218" t="s">
        <v>154</v>
      </c>
      <c r="K118" s="218" t="s">
        <v>219</v>
      </c>
      <c r="L118" s="218" t="s">
        <v>218</v>
      </c>
      <c r="M118" s="218" t="s">
        <v>220</v>
      </c>
      <c r="N118" s="218" t="s">
        <v>152</v>
      </c>
      <c r="O118" s="218" t="s">
        <v>155</v>
      </c>
      <c r="P118" s="218" t="s">
        <v>221</v>
      </c>
      <c r="Q118" s="218" t="s">
        <v>152</v>
      </c>
      <c r="R118" s="217"/>
      <c r="S118" s="217"/>
      <c r="T118" s="256" t="s">
        <v>272</v>
      </c>
      <c r="U118" s="272" t="s">
        <v>164</v>
      </c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191">
        <v>82.52</v>
      </c>
      <c r="AF118" s="191"/>
      <c r="AG118" s="191"/>
      <c r="AH118" s="191"/>
      <c r="AI118" s="191">
        <v>0</v>
      </c>
      <c r="AJ118" s="191">
        <v>0</v>
      </c>
      <c r="AK118" s="191"/>
      <c r="AL118" s="191"/>
      <c r="AM118" s="191">
        <v>0</v>
      </c>
      <c r="AN118" s="191"/>
      <c r="AO118" s="191">
        <v>0</v>
      </c>
      <c r="AP118" s="191"/>
      <c r="AQ118" s="191">
        <f>AO118+AM118+AJ118+AI118+AE118</f>
        <v>82.52</v>
      </c>
      <c r="AR118" s="188" t="s">
        <v>244</v>
      </c>
    </row>
    <row r="119" spans="1:44" ht="39.75" customHeight="1">
      <c r="A119" s="218" t="s">
        <v>151</v>
      </c>
      <c r="B119" s="218" t="s">
        <v>217</v>
      </c>
      <c r="C119" s="218" t="s">
        <v>218</v>
      </c>
      <c r="D119" s="218" t="s">
        <v>153</v>
      </c>
      <c r="E119" s="218" t="s">
        <v>153</v>
      </c>
      <c r="F119" s="218" t="s">
        <v>152</v>
      </c>
      <c r="G119" s="218" t="s">
        <v>207</v>
      </c>
      <c r="H119" s="218" t="s">
        <v>152</v>
      </c>
      <c r="I119" s="218" t="s">
        <v>155</v>
      </c>
      <c r="J119" s="218" t="s">
        <v>154</v>
      </c>
      <c r="K119" s="218" t="s">
        <v>152</v>
      </c>
      <c r="L119" s="218" t="s">
        <v>207</v>
      </c>
      <c r="M119" s="218" t="s">
        <v>220</v>
      </c>
      <c r="N119" s="218" t="s">
        <v>152</v>
      </c>
      <c r="O119" s="218" t="s">
        <v>155</v>
      </c>
      <c r="P119" s="218" t="s">
        <v>221</v>
      </c>
      <c r="Q119" s="218" t="s">
        <v>152</v>
      </c>
      <c r="R119" s="217"/>
      <c r="S119" s="217"/>
      <c r="T119" s="257"/>
      <c r="U119" s="273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191">
        <v>0</v>
      </c>
      <c r="AF119" s="191"/>
      <c r="AG119" s="191"/>
      <c r="AH119" s="191"/>
      <c r="AI119" s="191">
        <v>77.282</v>
      </c>
      <c r="AJ119" s="191">
        <v>78.157</v>
      </c>
      <c r="AK119" s="191"/>
      <c r="AL119" s="191"/>
      <c r="AM119" s="191">
        <v>0</v>
      </c>
      <c r="AN119" s="191"/>
      <c r="AO119" s="191">
        <v>0</v>
      </c>
      <c r="AP119" s="191"/>
      <c r="AQ119" s="191">
        <f>SUM(AE119,AI119,AJ119,AM119,AO119)</f>
        <v>155.439</v>
      </c>
      <c r="AR119" s="188" t="s">
        <v>244</v>
      </c>
    </row>
    <row r="120" spans="1:44" ht="78.7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183" t="s">
        <v>268</v>
      </c>
      <c r="U120" s="185" t="s">
        <v>67</v>
      </c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194">
        <v>43.73</v>
      </c>
      <c r="AF120" s="194"/>
      <c r="AG120" s="194"/>
      <c r="AH120" s="194"/>
      <c r="AI120" s="194">
        <v>44.3</v>
      </c>
      <c r="AJ120" s="194">
        <v>54.88</v>
      </c>
      <c r="AK120" s="194"/>
      <c r="AL120" s="194"/>
      <c r="AM120" s="194">
        <v>58.48</v>
      </c>
      <c r="AN120" s="194"/>
      <c r="AO120" s="194">
        <v>62.08</v>
      </c>
      <c r="AP120" s="194">
        <v>27.4</v>
      </c>
      <c r="AQ120" s="194">
        <v>62.08</v>
      </c>
      <c r="AR120" s="188" t="s">
        <v>244</v>
      </c>
    </row>
    <row r="122" ht="15">
      <c r="AR122" s="179" t="s">
        <v>264</v>
      </c>
    </row>
  </sheetData>
  <sheetProtection selectLockedCells="1" selectUnlockedCells="1"/>
  <mergeCells count="30">
    <mergeCell ref="T118:T119"/>
    <mergeCell ref="U118:U119"/>
    <mergeCell ref="A1:U1"/>
    <mergeCell ref="AE1:AO1"/>
    <mergeCell ref="AE3:AR3"/>
    <mergeCell ref="AE4:AR4"/>
    <mergeCell ref="A5:AR5"/>
    <mergeCell ref="AE2:AO2"/>
    <mergeCell ref="X14:AP15"/>
    <mergeCell ref="H16:I16"/>
    <mergeCell ref="L16:M16"/>
    <mergeCell ref="C6:AR6"/>
    <mergeCell ref="A7:AR7"/>
    <mergeCell ref="I10:T10"/>
    <mergeCell ref="I11:T11"/>
    <mergeCell ref="A8:AR9"/>
    <mergeCell ref="R14:S16"/>
    <mergeCell ref="I12:T12"/>
    <mergeCell ref="A14:Q14"/>
    <mergeCell ref="T14:T16"/>
    <mergeCell ref="T115:T116"/>
    <mergeCell ref="U115:U116"/>
    <mergeCell ref="U14:U16"/>
    <mergeCell ref="A113:S113"/>
    <mergeCell ref="AQ14:AR15"/>
    <mergeCell ref="A15:C16"/>
    <mergeCell ref="D15:E16"/>
    <mergeCell ref="F15:G16"/>
    <mergeCell ref="H15:N15"/>
    <mergeCell ref="O15:Q16"/>
  </mergeCells>
  <printOptions/>
  <pageMargins left="0.9840277777777777" right="0.39375" top="0.7868055555555555" bottom="0.7875" header="0.31527777777777777" footer="0.42"/>
  <pageSetup firstPageNumber="1" useFirstPageNumber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Лаптева Катерина</cp:lastModifiedBy>
  <cp:lastPrinted>2023-02-06T12:35:40Z</cp:lastPrinted>
  <dcterms:created xsi:type="dcterms:W3CDTF">2020-09-29T06:34:02Z</dcterms:created>
  <dcterms:modified xsi:type="dcterms:W3CDTF">2024-03-29T13:40:53Z</dcterms:modified>
  <cp:category/>
  <cp:version/>
  <cp:contentType/>
  <cp:contentStatus/>
</cp:coreProperties>
</file>