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'Лист1'!$A$1:$Z$79</definedName>
  </definedNames>
  <calcPr fullCalcOnLoad="1"/>
</workbook>
</file>

<file path=xl/sharedStrings.xml><?xml version="1.0" encoding="utf-8"?>
<sst xmlns="http://schemas.openxmlformats.org/spreadsheetml/2006/main" count="205" uniqueCount="100">
  <si>
    <t>Тверской области "Развитие транспортного комплекса и</t>
  </si>
  <si>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</si>
  <si>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</si>
  <si>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</si>
  <si>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</si>
  <si>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</si>
  <si>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</si>
  <si>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</si>
  <si>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</si>
  <si>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</si>
  <si>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</si>
  <si>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</si>
  <si>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</si>
  <si>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</si>
  <si>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</si>
  <si>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</si>
  <si>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</si>
  <si>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</si>
  <si>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</si>
  <si>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</si>
  <si>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</si>
  <si>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</si>
  <si>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</si>
  <si>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км</t>
  </si>
  <si>
    <t>0,000,</t>
  </si>
  <si>
    <t>км.</t>
  </si>
  <si>
    <t>тыс.чел.</t>
  </si>
  <si>
    <t>дорожного хозяйства Конаковского района" на 2021-2025 годы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</si>
  <si>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</si>
  <si>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</si>
  <si>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</si>
  <si>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</si>
  <si>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</si>
  <si>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</si>
  <si>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</si>
  <si>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Характеристика муниципальной  программы МО "Конаковский район" Тверской области</t>
  </si>
  <si>
    <t>"Развитие транспортного комплекса и дорожного хозяйства Конаковского района Тверской области" на 2021 - 2025 годы</t>
  </si>
  <si>
    <t>1. Программа-муниципальная  программа МО "Конаковский район" Тверской области</t>
  </si>
  <si>
    <t>2. Подпрограмма - подпрограмма муниципальной  программы МО "Конаковский район" Тверской области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</si>
  <si>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</si>
  <si>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</si>
  <si>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</si>
  <si>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</si>
  <si>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</si>
  <si>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</si>
  <si>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</si>
  <si>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</si>
  <si>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</si>
  <si>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</si>
  <si>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</si>
  <si>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</si>
  <si>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</si>
  <si>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</si>
  <si>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</si>
  <si>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</si>
  <si>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</si>
  <si>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</si>
  <si>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</si>
  <si>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</si>
  <si>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</si>
  <si>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</si>
  <si>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</si>
  <si>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</si>
  <si>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</si>
  <si>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</si>
  <si>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</si>
  <si>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</si>
  <si>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</si>
  <si>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</si>
  <si>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</si>
  <si>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</si>
  <si>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</si>
  <si>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</si>
  <si>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</si>
  <si>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</si>
  <si>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</si>
  <si>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</si>
  <si>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</si>
  <si>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</si>
  <si>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t>Главный администратор (администратор)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</si>
  <si>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Администратор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</si>
  <si>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</si>
  <si>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</si>
  <si>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</si>
  <si>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</si>
  <si>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</si>
  <si>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</si>
  <si>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</si>
  <si>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</si>
  <si>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</si>
  <si>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Приложение № 4 к Постановлению </t>
  </si>
  <si>
    <t xml:space="preserve"> к муниципальной программе МО "Конаковский район"</t>
  </si>
  <si>
    <t xml:space="preserve">"Приложение  </t>
  </si>
  <si>
    <t xml:space="preserve">тыс.  руб. </t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</si>
  <si>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Конаковского района в общем объёме средств на реализацию мероприятия"</t>
    </r>
  </si>
  <si>
    <r>
      <t>Показатель 1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</si>
  <si>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"Консультирование граждан по вопросам работы автомобильного транспорта на территории Конаоквского района"</t>
    </r>
  </si>
  <si>
    <r>
      <t>Административное мероприятие 1.002</t>
    </r>
    <r>
      <rPr>
        <sz val="10"/>
        <rFont val="Times New Roman"/>
        <family val="1"/>
      </rPr>
      <t xml:space="preserve"> "Работа с обращениями граждан по вопросам работы автомобильного транспорта на территории Конаковского района"</t>
    </r>
  </si>
  <si>
    <r>
      <t>Мероприятие 3.007</t>
    </r>
    <r>
      <rPr>
        <sz val="10"/>
        <rFont val="Times New Roman"/>
        <family val="1"/>
      </rPr>
      <t xml:space="preserve"> "Капитальный ремонт 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</si>
  <si>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t>№ 1029 от 14.12.2021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</si>
</sst>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3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60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173" fontId="19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70" fontId="19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79"/>
  <sheetViews>
    <sheetView tabSelected="1" zoomScaleSheetLayoutView="120" workbookViewId="0" topLeftCell="A1">
      <selection activeCell="A12" sqref="A12:Z12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8" width="12.140625" style="1" customWidth="1"/>
    <col min="209" max="16384" width="12.140625" style="3" customWidth="1"/>
  </cols>
  <sheetData>
    <row r="1" spans="19:26" ht="12.75">
      <c r="S1" s="102" t="s">
        <v>90</v>
      </c>
      <c r="T1" s="102"/>
      <c r="U1" s="102"/>
      <c r="V1" s="102"/>
      <c r="W1" s="102"/>
      <c r="X1" s="102"/>
      <c r="Y1" s="102"/>
      <c r="Z1" s="102"/>
    </row>
    <row r="2" spans="19:26" ht="12.75">
      <c r="S2" s="102" t="s">
        <v>89</v>
      </c>
      <c r="T2" s="102"/>
      <c r="U2" s="102"/>
      <c r="V2" s="102"/>
      <c r="W2" s="102"/>
      <c r="X2" s="102"/>
      <c r="Y2" s="102"/>
      <c r="Z2" s="102"/>
    </row>
    <row r="3" spans="19:26" ht="12.75">
      <c r="S3" s="102" t="s">
        <v>99</v>
      </c>
      <c r="T3" s="102"/>
      <c r="U3" s="102"/>
      <c r="V3" s="102"/>
      <c r="W3" s="102"/>
      <c r="X3" s="102"/>
      <c r="Y3" s="102"/>
      <c r="Z3" s="102"/>
    </row>
    <row r="4" spans="19:26" ht="14.25" customHeight="1">
      <c r="S4" s="100" t="s">
        <v>92</v>
      </c>
      <c r="T4" s="100"/>
      <c r="U4" s="100"/>
      <c r="V4" s="100"/>
      <c r="W4" s="100"/>
      <c r="X4" s="100"/>
      <c r="Y4" s="100"/>
      <c r="Z4" s="100"/>
    </row>
    <row r="5" spans="1:211" s="6" customFormat="1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00" t="s">
        <v>91</v>
      </c>
      <c r="T5" s="100"/>
      <c r="U5" s="100"/>
      <c r="V5" s="100"/>
      <c r="W5" s="100"/>
      <c r="X5" s="100"/>
      <c r="Y5" s="100"/>
      <c r="Z5" s="100"/>
      <c r="HA5" s="7"/>
      <c r="HB5" s="7"/>
      <c r="HC5" s="7"/>
    </row>
    <row r="6" spans="1:211" s="6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100" t="s">
        <v>0</v>
      </c>
      <c r="T6" s="100"/>
      <c r="U6" s="100"/>
      <c r="V6" s="100"/>
      <c r="W6" s="100"/>
      <c r="X6" s="100"/>
      <c r="Y6" s="100"/>
      <c r="Z6" s="100"/>
      <c r="HA6" s="7"/>
      <c r="HB6" s="7"/>
      <c r="HC6" s="7"/>
    </row>
    <row r="7" spans="1:211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100" t="s">
        <v>27</v>
      </c>
      <c r="T7" s="100"/>
      <c r="U7" s="100"/>
      <c r="V7" s="100"/>
      <c r="W7" s="100"/>
      <c r="X7" s="100"/>
      <c r="Y7" s="100"/>
      <c r="Z7" s="100"/>
      <c r="HA7" s="7"/>
      <c r="HB7" s="7"/>
      <c r="HC7" s="7"/>
    </row>
    <row r="8" spans="1:211" s="6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8"/>
      <c r="T8" s="8"/>
      <c r="U8" s="8"/>
      <c r="V8" s="8"/>
      <c r="W8" s="8"/>
      <c r="X8" s="8"/>
      <c r="Y8" s="8"/>
      <c r="Z8" s="8"/>
      <c r="HA8" s="7"/>
      <c r="HB8" s="7"/>
      <c r="HC8" s="7"/>
    </row>
    <row r="9" spans="1:211" s="6" customFormat="1" ht="15" customHeight="1">
      <c r="A9" s="103" t="s">
        <v>35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HA9" s="7"/>
      <c r="HB9" s="7"/>
      <c r="HC9" s="7"/>
    </row>
    <row r="10" spans="1:211" s="6" customFormat="1" ht="15" customHeight="1">
      <c r="A10" s="103" t="s">
        <v>36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HA10" s="7"/>
      <c r="HB10" s="7"/>
      <c r="HC10" s="7"/>
    </row>
    <row r="11" spans="1:211" s="6" customFormat="1" ht="1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HA11" s="7"/>
      <c r="HB11" s="7"/>
      <c r="HC11" s="7"/>
    </row>
    <row r="12" spans="1:211" s="6" customFormat="1" ht="15.75" customHeight="1">
      <c r="A12" s="101" t="s">
        <v>79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HA12" s="7"/>
      <c r="HB12" s="7"/>
      <c r="HC12" s="7"/>
    </row>
    <row r="13" spans="1:211" s="6" customFormat="1" ht="18.75" customHeight="1">
      <c r="A13" s="101" t="s">
        <v>80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HA13" s="7"/>
      <c r="HB13" s="7"/>
      <c r="HC13" s="7"/>
    </row>
    <row r="14" spans="18:211" s="6" customFormat="1" ht="11.25" customHeight="1">
      <c r="R14" s="5"/>
      <c r="Y14" s="8"/>
      <c r="Z14" s="8"/>
      <c r="HA14" s="7"/>
      <c r="HB14" s="7"/>
      <c r="HC14" s="7"/>
    </row>
    <row r="15" spans="1:211" s="6" customFormat="1" ht="15.75" customHeight="1">
      <c r="A15" s="101" t="s">
        <v>81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HA15" s="7"/>
      <c r="HB15" s="7"/>
      <c r="HC15" s="7"/>
    </row>
    <row r="16" spans="18:211" s="6" customFormat="1" ht="12" customHeight="1">
      <c r="R16" s="5"/>
      <c r="HA16" s="7"/>
      <c r="HB16" s="7"/>
      <c r="HC16" s="7"/>
    </row>
    <row r="17" spans="1:211" s="6" customFormat="1" ht="13.5" customHeight="1">
      <c r="A17" s="105" t="s">
        <v>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HA17" s="7"/>
      <c r="HB17" s="7"/>
      <c r="HC17" s="7"/>
    </row>
    <row r="18" spans="1:211" s="6" customFormat="1" ht="13.5" customHeight="1">
      <c r="A18" s="99" t="s">
        <v>37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HA18" s="7"/>
      <c r="HB18" s="7"/>
      <c r="HC18" s="7"/>
    </row>
    <row r="19" spans="1:211" s="6" customFormat="1" ht="13.5" customHeight="1">
      <c r="A19" s="99" t="s">
        <v>38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HA19" s="7"/>
      <c r="HB19" s="7"/>
      <c r="HC19" s="7"/>
    </row>
    <row r="20" spans="1:211" s="6" customFormat="1" ht="13.5" customHeight="1">
      <c r="A20" s="99" t="s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HA20" s="7"/>
      <c r="HB20" s="7"/>
      <c r="HC20" s="7"/>
    </row>
    <row r="21" spans="1:211" s="6" customFormat="1" ht="13.5" customHeight="1">
      <c r="A21" s="99" t="s">
        <v>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HA21" s="7"/>
      <c r="HB21" s="7"/>
      <c r="HC21" s="7"/>
    </row>
    <row r="22" spans="1:211" s="6" customFormat="1" ht="13.5" customHeight="1">
      <c r="A22" s="99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HA22" s="7"/>
      <c r="HB22" s="7"/>
      <c r="HC22" s="7"/>
    </row>
    <row r="23" spans="1:211" s="6" customFormat="1" ht="13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HA23" s="7"/>
      <c r="HB23" s="7"/>
      <c r="HC23" s="7"/>
    </row>
    <row r="24" spans="1:211" s="6" customFormat="1" ht="33" customHeight="1">
      <c r="A24" s="98" t="s">
        <v>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6" t="s">
        <v>6</v>
      </c>
      <c r="S24" s="96" t="s">
        <v>7</v>
      </c>
      <c r="T24" s="98" t="s">
        <v>8</v>
      </c>
      <c r="U24" s="98"/>
      <c r="V24" s="98"/>
      <c r="W24" s="98"/>
      <c r="X24" s="98"/>
      <c r="Y24" s="96" t="s">
        <v>9</v>
      </c>
      <c r="Z24" s="96"/>
      <c r="HA24" s="7"/>
      <c r="HB24" s="7"/>
      <c r="HC24" s="7"/>
    </row>
    <row r="25" spans="1:211" s="6" customFormat="1" ht="39.75" customHeight="1">
      <c r="A25" s="104" t="s">
        <v>10</v>
      </c>
      <c r="B25" s="104"/>
      <c r="C25" s="104"/>
      <c r="D25" s="96" t="s">
        <v>11</v>
      </c>
      <c r="E25" s="96"/>
      <c r="F25" s="96" t="s">
        <v>12</v>
      </c>
      <c r="G25" s="96"/>
      <c r="H25" s="97" t="s">
        <v>13</v>
      </c>
      <c r="I25" s="97"/>
      <c r="J25" s="97"/>
      <c r="K25" s="97"/>
      <c r="L25" s="97"/>
      <c r="M25" s="97"/>
      <c r="N25" s="97"/>
      <c r="O25" s="97"/>
      <c r="P25" s="97"/>
      <c r="Q25" s="97"/>
      <c r="R25" s="106"/>
      <c r="S25" s="96"/>
      <c r="T25" s="38">
        <v>2021</v>
      </c>
      <c r="U25" s="38">
        <v>2022</v>
      </c>
      <c r="V25" s="38">
        <v>2023</v>
      </c>
      <c r="W25" s="38">
        <v>2024</v>
      </c>
      <c r="X25" s="38">
        <v>2025</v>
      </c>
      <c r="Y25" s="38" t="s">
        <v>14</v>
      </c>
      <c r="Z25" s="35" t="s">
        <v>15</v>
      </c>
      <c r="HA25" s="7"/>
      <c r="HB25" s="7"/>
      <c r="HC25" s="7"/>
    </row>
    <row r="26" spans="1:211" s="6" customFormat="1" ht="15.75" customHeight="1">
      <c r="A26" s="35">
        <v>1</v>
      </c>
      <c r="B26" s="35">
        <v>2</v>
      </c>
      <c r="C26" s="35">
        <v>3</v>
      </c>
      <c r="D26" s="35">
        <v>4</v>
      </c>
      <c r="E26" s="35">
        <v>5</v>
      </c>
      <c r="F26" s="35">
        <v>6</v>
      </c>
      <c r="G26" s="35">
        <v>7</v>
      </c>
      <c r="H26" s="35">
        <v>8</v>
      </c>
      <c r="I26" s="35">
        <v>9</v>
      </c>
      <c r="J26" s="35">
        <v>10</v>
      </c>
      <c r="K26" s="35">
        <v>11</v>
      </c>
      <c r="L26" s="35">
        <v>12</v>
      </c>
      <c r="M26" s="35">
        <v>13</v>
      </c>
      <c r="N26" s="35">
        <v>14</v>
      </c>
      <c r="O26" s="35">
        <v>15</v>
      </c>
      <c r="P26" s="35">
        <v>16</v>
      </c>
      <c r="Q26" s="35">
        <v>17</v>
      </c>
      <c r="R26" s="35">
        <v>18</v>
      </c>
      <c r="S26" s="35">
        <v>19</v>
      </c>
      <c r="T26" s="35">
        <v>20</v>
      </c>
      <c r="U26" s="35">
        <v>21</v>
      </c>
      <c r="V26" s="35">
        <v>22</v>
      </c>
      <c r="W26" s="35">
        <v>23</v>
      </c>
      <c r="X26" s="35">
        <v>24</v>
      </c>
      <c r="Y26" s="35">
        <v>25</v>
      </c>
      <c r="Z26" s="35">
        <v>26</v>
      </c>
      <c r="HA26" s="7"/>
      <c r="HB26" s="7"/>
      <c r="HC26" s="7"/>
    </row>
    <row r="27" spans="1:211" s="6" customFormat="1" ht="21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2" t="s">
        <v>16</v>
      </c>
      <c r="S27" s="33" t="s">
        <v>17</v>
      </c>
      <c r="T27" s="39">
        <f>SUM(T32+T43)</f>
        <v>149059.86099999998</v>
      </c>
      <c r="U27" s="39">
        <f>SUM(U32+U43)</f>
        <v>153845.462</v>
      </c>
      <c r="V27" s="39">
        <f>SUM(V32+V43)</f>
        <v>155318.885</v>
      </c>
      <c r="W27" s="39">
        <f>SUM(W32+W43)</f>
        <v>34613.36</v>
      </c>
      <c r="X27" s="39">
        <f>SUM(X32+X43)</f>
        <v>34613.36</v>
      </c>
      <c r="Y27" s="39">
        <f>SUM(T27:X27)</f>
        <v>527450.928</v>
      </c>
      <c r="Z27" s="31">
        <v>2025</v>
      </c>
      <c r="HA27" s="7"/>
      <c r="HB27" s="7"/>
      <c r="HC27" s="7"/>
    </row>
    <row r="28" spans="1:211" s="6" customFormat="1" ht="27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6"/>
      <c r="Q28" s="36"/>
      <c r="R28" s="32" t="s">
        <v>39</v>
      </c>
      <c r="S28" s="33" t="s">
        <v>18</v>
      </c>
      <c r="T28" s="39" t="s">
        <v>18</v>
      </c>
      <c r="U28" s="39" t="s">
        <v>18</v>
      </c>
      <c r="V28" s="39" t="s">
        <v>18</v>
      </c>
      <c r="W28" s="39" t="s">
        <v>18</v>
      </c>
      <c r="X28" s="39" t="s">
        <v>18</v>
      </c>
      <c r="Y28" s="39" t="s">
        <v>18</v>
      </c>
      <c r="Z28" s="31" t="s">
        <v>19</v>
      </c>
      <c r="HA28" s="7"/>
      <c r="HB28" s="7"/>
      <c r="HC28" s="7"/>
    </row>
    <row r="29" spans="1:211" s="6" customFormat="1" ht="25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6"/>
      <c r="Q29" s="36"/>
      <c r="R29" s="41" t="s">
        <v>40</v>
      </c>
      <c r="S29" s="62" t="s">
        <v>26</v>
      </c>
      <c r="T29" s="45">
        <v>2505.5</v>
      </c>
      <c r="U29" s="45">
        <v>2505.5</v>
      </c>
      <c r="V29" s="45">
        <v>2505.5</v>
      </c>
      <c r="W29" s="45">
        <v>2505.5</v>
      </c>
      <c r="X29" s="45">
        <v>2505.5</v>
      </c>
      <c r="Y29" s="45">
        <v>2505.5</v>
      </c>
      <c r="Z29" s="31">
        <v>2025</v>
      </c>
      <c r="AA29" s="9"/>
      <c r="AB29" s="9"/>
      <c r="AC29" s="9"/>
      <c r="AD29" s="9"/>
      <c r="AE29" s="9"/>
      <c r="AF29" s="9"/>
      <c r="AG29" s="9"/>
      <c r="AH29" s="9"/>
      <c r="HA29" s="7"/>
      <c r="HB29" s="7"/>
      <c r="HC29" s="7"/>
    </row>
    <row r="30" spans="1:211" s="6" customFormat="1" ht="38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/>
      <c r="P30" s="36"/>
      <c r="Q30" s="36"/>
      <c r="R30" s="32" t="s">
        <v>41</v>
      </c>
      <c r="S30" s="43" t="s">
        <v>25</v>
      </c>
      <c r="T30" s="42">
        <v>53.59443</v>
      </c>
      <c r="U30" s="42">
        <v>53.59443</v>
      </c>
      <c r="V30" s="42">
        <v>53.59443</v>
      </c>
      <c r="W30" s="42">
        <v>53.59443</v>
      </c>
      <c r="X30" s="42">
        <v>53.59443</v>
      </c>
      <c r="Y30" s="42">
        <v>53.59443</v>
      </c>
      <c r="Z30" s="50">
        <v>2025</v>
      </c>
      <c r="AA30" s="9"/>
      <c r="AB30" s="9"/>
      <c r="AC30" s="9"/>
      <c r="AD30" s="9"/>
      <c r="AE30" s="9"/>
      <c r="AF30" s="9"/>
      <c r="AG30" s="9"/>
      <c r="AH30" s="9"/>
      <c r="HA30" s="7"/>
      <c r="HB30" s="7"/>
      <c r="HC30" s="7"/>
    </row>
    <row r="31" spans="1:211" s="6" customFormat="1" ht="5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6"/>
      <c r="Q31" s="36"/>
      <c r="R31" s="63" t="s">
        <v>42</v>
      </c>
      <c r="S31" s="33" t="s">
        <v>22</v>
      </c>
      <c r="T31" s="30">
        <v>10</v>
      </c>
      <c r="U31" s="30">
        <v>10</v>
      </c>
      <c r="V31" s="30">
        <v>9</v>
      </c>
      <c r="W31" s="30">
        <v>9</v>
      </c>
      <c r="X31" s="30">
        <v>7</v>
      </c>
      <c r="Y31" s="30">
        <v>7</v>
      </c>
      <c r="Z31" s="31">
        <v>2025</v>
      </c>
      <c r="AA31" s="9"/>
      <c r="AB31" s="9"/>
      <c r="AC31" s="9"/>
      <c r="AD31" s="9"/>
      <c r="AE31" s="9"/>
      <c r="AF31" s="9"/>
      <c r="AG31" s="9"/>
      <c r="AH31" s="9"/>
      <c r="HA31" s="7"/>
      <c r="HB31" s="7"/>
      <c r="HC31" s="7"/>
    </row>
    <row r="32" spans="1:34" s="6" customFormat="1" ht="30.75" customHeight="1">
      <c r="A32" s="46">
        <v>6</v>
      </c>
      <c r="B32" s="46">
        <v>0</v>
      </c>
      <c r="C32" s="46">
        <v>1</v>
      </c>
      <c r="D32" s="46">
        <v>0</v>
      </c>
      <c r="E32" s="46">
        <v>4</v>
      </c>
      <c r="F32" s="46">
        <v>0</v>
      </c>
      <c r="G32" s="46">
        <v>8</v>
      </c>
      <c r="H32" s="46">
        <v>0</v>
      </c>
      <c r="I32" s="46">
        <v>3</v>
      </c>
      <c r="J32" s="46">
        <v>1</v>
      </c>
      <c r="K32" s="46">
        <v>0</v>
      </c>
      <c r="L32" s="46">
        <v>0</v>
      </c>
      <c r="M32" s="46">
        <v>0</v>
      </c>
      <c r="N32" s="46">
        <v>0</v>
      </c>
      <c r="O32" s="47" t="s">
        <v>30</v>
      </c>
      <c r="P32" s="47" t="s">
        <v>30</v>
      </c>
      <c r="Q32" s="47" t="s">
        <v>30</v>
      </c>
      <c r="R32" s="51" t="s">
        <v>43</v>
      </c>
      <c r="S32" s="49" t="s">
        <v>17</v>
      </c>
      <c r="T32" s="39">
        <f>SUM(T37)</f>
        <v>2062.5330000000004</v>
      </c>
      <c r="U32" s="39">
        <f>U37</f>
        <v>2144.933</v>
      </c>
      <c r="V32" s="39">
        <f>SUM(V33+V37)</f>
        <v>2237.2</v>
      </c>
      <c r="W32" s="39">
        <f>W37</f>
        <v>559.3</v>
      </c>
      <c r="X32" s="39">
        <f>X37</f>
        <v>559.3</v>
      </c>
      <c r="Y32" s="39">
        <f>SUM(T32:X32)</f>
        <v>7563.2660000000005</v>
      </c>
      <c r="Z32" s="31">
        <v>2025</v>
      </c>
      <c r="AA32" s="9"/>
      <c r="AB32" s="9"/>
      <c r="AC32" s="9"/>
      <c r="AD32" s="9"/>
      <c r="AE32" s="9"/>
      <c r="AF32" s="9"/>
      <c r="AG32" s="9"/>
      <c r="AH32" s="9"/>
    </row>
    <row r="33" spans="1:26" s="6" customFormat="1" ht="25.5">
      <c r="A33" s="46">
        <v>6</v>
      </c>
      <c r="B33" s="46">
        <v>0</v>
      </c>
      <c r="C33" s="46">
        <v>1</v>
      </c>
      <c r="D33" s="46">
        <v>0</v>
      </c>
      <c r="E33" s="46">
        <v>4</v>
      </c>
      <c r="F33" s="46">
        <v>0</v>
      </c>
      <c r="G33" s="46">
        <v>8</v>
      </c>
      <c r="H33" s="46">
        <v>0</v>
      </c>
      <c r="I33" s="46">
        <v>3</v>
      </c>
      <c r="J33" s="46">
        <v>1</v>
      </c>
      <c r="K33" s="46">
        <v>0</v>
      </c>
      <c r="L33" s="46">
        <v>1</v>
      </c>
      <c r="M33" s="46">
        <v>0</v>
      </c>
      <c r="N33" s="46">
        <v>0</v>
      </c>
      <c r="O33" s="47" t="s">
        <v>30</v>
      </c>
      <c r="P33" s="47" t="s">
        <v>30</v>
      </c>
      <c r="Q33" s="47" t="s">
        <v>30</v>
      </c>
      <c r="R33" s="32" t="s">
        <v>44</v>
      </c>
      <c r="S33" s="54" t="s">
        <v>17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1" t="s">
        <v>19</v>
      </c>
    </row>
    <row r="34" spans="1:211" s="6" customFormat="1" ht="25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2" t="s">
        <v>95</v>
      </c>
      <c r="S34" s="33" t="s">
        <v>22</v>
      </c>
      <c r="T34" s="30">
        <v>5</v>
      </c>
      <c r="U34" s="30">
        <v>5</v>
      </c>
      <c r="V34" s="30">
        <v>4</v>
      </c>
      <c r="W34" s="30">
        <v>4</v>
      </c>
      <c r="X34" s="30">
        <v>3</v>
      </c>
      <c r="Y34" s="30">
        <v>3</v>
      </c>
      <c r="Z34" s="31">
        <v>2025</v>
      </c>
      <c r="HA34" s="7"/>
      <c r="HB34" s="7"/>
      <c r="HC34" s="7"/>
    </row>
    <row r="35" spans="1:211" s="6" customFormat="1" ht="38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/>
      <c r="P35" s="36"/>
      <c r="Q35" s="36"/>
      <c r="R35" s="32" t="s">
        <v>96</v>
      </c>
      <c r="S35" s="43" t="s">
        <v>28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1">
        <v>2025</v>
      </c>
      <c r="HA35" s="7"/>
      <c r="HB35" s="7"/>
      <c r="HC35" s="7"/>
    </row>
    <row r="36" spans="1:211" s="6" customFormat="1" ht="38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/>
      <c r="P36" s="36"/>
      <c r="Q36" s="36"/>
      <c r="R36" s="32" t="s">
        <v>97</v>
      </c>
      <c r="S36" s="43" t="s">
        <v>28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30">
        <v>1</v>
      </c>
      <c r="Z36" s="31">
        <v>2025</v>
      </c>
      <c r="HA36" s="7"/>
      <c r="HB36" s="7"/>
      <c r="HC36" s="7"/>
    </row>
    <row r="37" spans="1:211" s="6" customFormat="1" ht="25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2" t="s">
        <v>45</v>
      </c>
      <c r="S37" s="33" t="s">
        <v>17</v>
      </c>
      <c r="T37" s="39">
        <f>SUM(T39+T41)</f>
        <v>2062.5330000000004</v>
      </c>
      <c r="U37" s="39">
        <f>SUM(U39+U41)</f>
        <v>2144.933</v>
      </c>
      <c r="V37" s="39">
        <f>SUM(V39+V41)</f>
        <v>2237.2</v>
      </c>
      <c r="W37" s="39">
        <f>SUM(W39+W41)</f>
        <v>559.3</v>
      </c>
      <c r="X37" s="39">
        <f>SUM(X39+X41)</f>
        <v>559.3</v>
      </c>
      <c r="Y37" s="39">
        <f>SUM(T37:X37)</f>
        <v>7563.2660000000005</v>
      </c>
      <c r="Z37" s="31">
        <v>2025</v>
      </c>
      <c r="HA37" s="7"/>
      <c r="HB37" s="7"/>
      <c r="HC37" s="7"/>
    </row>
    <row r="38" spans="1:211" s="6" customFormat="1" ht="34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/>
      <c r="P38" s="36"/>
      <c r="Q38" s="36"/>
      <c r="R38" s="32" t="s">
        <v>46</v>
      </c>
      <c r="S38" s="33" t="s">
        <v>21</v>
      </c>
      <c r="T38" s="45">
        <v>5.5</v>
      </c>
      <c r="U38" s="45">
        <v>5.5</v>
      </c>
      <c r="V38" s="45">
        <v>5.5</v>
      </c>
      <c r="W38" s="45">
        <v>5.5</v>
      </c>
      <c r="X38" s="45">
        <v>5.5</v>
      </c>
      <c r="Y38" s="45">
        <v>5.5</v>
      </c>
      <c r="Z38" s="31">
        <v>2025</v>
      </c>
      <c r="AA38" s="37"/>
      <c r="AB38" s="37"/>
      <c r="AC38" s="37"/>
      <c r="AD38" s="37"/>
      <c r="AE38" s="37"/>
      <c r="AF38" s="37"/>
      <c r="AG38" s="37"/>
      <c r="AH38" s="37"/>
      <c r="HA38" s="7"/>
      <c r="HB38" s="7"/>
      <c r="HC38" s="7"/>
    </row>
    <row r="39" spans="1:211" s="6" customFormat="1" ht="42" customHeight="1">
      <c r="A39" s="35">
        <v>6</v>
      </c>
      <c r="B39" s="35">
        <v>0</v>
      </c>
      <c r="C39" s="35">
        <v>1</v>
      </c>
      <c r="D39" s="35">
        <v>0</v>
      </c>
      <c r="E39" s="35">
        <v>4</v>
      </c>
      <c r="F39" s="35">
        <v>0</v>
      </c>
      <c r="G39" s="35">
        <v>8</v>
      </c>
      <c r="H39" s="35">
        <v>0</v>
      </c>
      <c r="I39" s="35">
        <v>3</v>
      </c>
      <c r="J39" s="35">
        <v>1</v>
      </c>
      <c r="K39" s="35">
        <v>0</v>
      </c>
      <c r="L39" s="35">
        <v>2</v>
      </c>
      <c r="M39" s="35">
        <v>1</v>
      </c>
      <c r="N39" s="35">
        <v>0</v>
      </c>
      <c r="O39" s="36" t="s">
        <v>76</v>
      </c>
      <c r="P39" s="36" t="s">
        <v>75</v>
      </c>
      <c r="Q39" s="36" t="s">
        <v>30</v>
      </c>
      <c r="R39" s="32" t="s">
        <v>47</v>
      </c>
      <c r="S39" s="65" t="s">
        <v>17</v>
      </c>
      <c r="T39" s="82">
        <v>1546.9</v>
      </c>
      <c r="U39" s="82">
        <v>1608.7</v>
      </c>
      <c r="V39" s="82">
        <v>1677.9</v>
      </c>
      <c r="W39" s="83">
        <v>0</v>
      </c>
      <c r="X39" s="83">
        <v>0</v>
      </c>
      <c r="Y39" s="52">
        <f>SUM(T39:X39)</f>
        <v>4833.5</v>
      </c>
      <c r="Z39" s="31">
        <v>2025</v>
      </c>
      <c r="AA39" s="34"/>
      <c r="AB39" s="34"/>
      <c r="AC39" s="34"/>
      <c r="AD39" s="34"/>
      <c r="AE39" s="34"/>
      <c r="AF39" s="34"/>
      <c r="AG39" s="34"/>
      <c r="AH39" s="34"/>
      <c r="HA39" s="7"/>
      <c r="HB39" s="7"/>
      <c r="HC39" s="7"/>
    </row>
    <row r="40" spans="1:211" s="6" customFormat="1" ht="25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32" t="s">
        <v>48</v>
      </c>
      <c r="S40" s="33" t="s">
        <v>20</v>
      </c>
      <c r="T40" s="84">
        <v>75</v>
      </c>
      <c r="U40" s="84">
        <f>T40</f>
        <v>75</v>
      </c>
      <c r="V40" s="84">
        <v>75</v>
      </c>
      <c r="W40" s="85">
        <v>0</v>
      </c>
      <c r="X40" s="85">
        <v>0</v>
      </c>
      <c r="Y40" s="53">
        <f>T40</f>
        <v>75</v>
      </c>
      <c r="Z40" s="31">
        <v>2025</v>
      </c>
      <c r="HA40" s="7"/>
      <c r="HB40" s="7"/>
      <c r="HC40" s="7"/>
    </row>
    <row r="41" spans="1:211" s="6" customFormat="1" ht="38.25">
      <c r="A41" s="66">
        <v>6</v>
      </c>
      <c r="B41" s="66">
        <v>0</v>
      </c>
      <c r="C41" s="66">
        <v>1</v>
      </c>
      <c r="D41" s="66">
        <v>0</v>
      </c>
      <c r="E41" s="66">
        <v>4</v>
      </c>
      <c r="F41" s="66">
        <v>0</v>
      </c>
      <c r="G41" s="66">
        <v>8</v>
      </c>
      <c r="H41" s="66">
        <v>0</v>
      </c>
      <c r="I41" s="66">
        <v>3</v>
      </c>
      <c r="J41" s="66">
        <v>1</v>
      </c>
      <c r="K41" s="66">
        <v>0</v>
      </c>
      <c r="L41" s="66">
        <v>2</v>
      </c>
      <c r="M41" s="66" t="s">
        <v>31</v>
      </c>
      <c r="N41" s="66">
        <v>0</v>
      </c>
      <c r="O41" s="36" t="s">
        <v>76</v>
      </c>
      <c r="P41" s="36" t="s">
        <v>75</v>
      </c>
      <c r="Q41" s="36" t="s">
        <v>30</v>
      </c>
      <c r="R41" s="32" t="s">
        <v>49</v>
      </c>
      <c r="S41" s="65" t="s">
        <v>17</v>
      </c>
      <c r="T41" s="82">
        <v>515.633</v>
      </c>
      <c r="U41" s="82">
        <v>536.233</v>
      </c>
      <c r="V41" s="82">
        <v>559.3</v>
      </c>
      <c r="W41" s="83">
        <v>559.3</v>
      </c>
      <c r="X41" s="83">
        <v>559.3</v>
      </c>
      <c r="Y41" s="52">
        <f>SUM(T41:X41)</f>
        <v>2729.7659999999996</v>
      </c>
      <c r="Z41" s="31">
        <v>2025</v>
      </c>
      <c r="HA41" s="7"/>
      <c r="HB41" s="7"/>
      <c r="HC41" s="7"/>
    </row>
    <row r="42" spans="1:211" s="6" customFormat="1" ht="25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6"/>
      <c r="Q42" s="36"/>
      <c r="R42" s="32" t="s">
        <v>50</v>
      </c>
      <c r="S42" s="65" t="s">
        <v>20</v>
      </c>
      <c r="T42" s="84">
        <v>25</v>
      </c>
      <c r="U42" s="84">
        <f>T42</f>
        <v>25</v>
      </c>
      <c r="V42" s="84">
        <f>U42</f>
        <v>25</v>
      </c>
      <c r="W42" s="85">
        <v>25</v>
      </c>
      <c r="X42" s="85">
        <v>25</v>
      </c>
      <c r="Y42" s="53">
        <v>25</v>
      </c>
      <c r="Z42" s="31">
        <v>2025</v>
      </c>
      <c r="HA42" s="7"/>
      <c r="HB42" s="7"/>
      <c r="HC42" s="7"/>
    </row>
    <row r="43" spans="1:211" s="6" customFormat="1" ht="42.75" customHeight="1">
      <c r="A43" s="35">
        <v>6</v>
      </c>
      <c r="B43" s="35">
        <v>0</v>
      </c>
      <c r="C43" s="35">
        <v>1</v>
      </c>
      <c r="D43" s="35">
        <v>0</v>
      </c>
      <c r="E43" s="35">
        <v>4</v>
      </c>
      <c r="F43" s="35">
        <v>0</v>
      </c>
      <c r="G43" s="35">
        <v>9</v>
      </c>
      <c r="H43" s="35">
        <v>0</v>
      </c>
      <c r="I43" s="35">
        <v>3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6" t="s">
        <v>30</v>
      </c>
      <c r="P43" s="36" t="s">
        <v>30</v>
      </c>
      <c r="Q43" s="36" t="s">
        <v>30</v>
      </c>
      <c r="R43" s="51" t="s">
        <v>51</v>
      </c>
      <c r="S43" s="65" t="s">
        <v>17</v>
      </c>
      <c r="T43" s="82">
        <f>SUM(T44+T51+T58)</f>
        <v>146997.32799999998</v>
      </c>
      <c r="U43" s="82">
        <f>SUM(U44+U51+U58)</f>
        <v>151700.529</v>
      </c>
      <c r="V43" s="82">
        <f>SUM(V44+V51+V58)</f>
        <v>153081.685</v>
      </c>
      <c r="W43" s="82">
        <f>SUM(W44+W51+W58)</f>
        <v>34054.06</v>
      </c>
      <c r="X43" s="82">
        <f>SUM(X44+X51+X58)</f>
        <v>34054.06</v>
      </c>
      <c r="Y43" s="39">
        <f>SUM(T43:X43)</f>
        <v>519887.66199999995</v>
      </c>
      <c r="Z43" s="31">
        <v>2025</v>
      </c>
      <c r="HA43" s="7"/>
      <c r="HB43" s="7"/>
      <c r="HC43" s="7"/>
    </row>
    <row r="44" spans="1:211" s="6" customFormat="1" ht="25.5">
      <c r="A44" s="68">
        <v>6</v>
      </c>
      <c r="B44" s="68">
        <v>0</v>
      </c>
      <c r="C44" s="68">
        <v>1</v>
      </c>
      <c r="D44" s="68">
        <v>0</v>
      </c>
      <c r="E44" s="68">
        <v>4</v>
      </c>
      <c r="F44" s="68">
        <v>0</v>
      </c>
      <c r="G44" s="68">
        <v>9</v>
      </c>
      <c r="H44" s="68">
        <v>0</v>
      </c>
      <c r="I44" s="68">
        <v>3</v>
      </c>
      <c r="J44" s="68">
        <v>2</v>
      </c>
      <c r="K44" s="68">
        <v>0</v>
      </c>
      <c r="L44" s="68">
        <v>1</v>
      </c>
      <c r="M44" s="68">
        <v>0</v>
      </c>
      <c r="N44" s="68">
        <v>0</v>
      </c>
      <c r="O44" s="36" t="s">
        <v>30</v>
      </c>
      <c r="P44" s="36" t="s">
        <v>30</v>
      </c>
      <c r="Q44" s="36" t="s">
        <v>30</v>
      </c>
      <c r="R44" s="32" t="s">
        <v>52</v>
      </c>
      <c r="S44" s="65" t="s">
        <v>17</v>
      </c>
      <c r="T44" s="82">
        <f>SUM(T47+T49)</f>
        <v>3214.21</v>
      </c>
      <c r="U44" s="82">
        <f>SUM(U47+U49)</f>
        <v>3345.32</v>
      </c>
      <c r="V44" s="82">
        <f>SUM(V47+V49)</f>
        <v>3483.06</v>
      </c>
      <c r="W44" s="82">
        <f>SUM(W47+W49)</f>
        <v>115.06</v>
      </c>
      <c r="X44" s="82">
        <f>SUM(X47+X49)</f>
        <v>115.06</v>
      </c>
      <c r="Y44" s="39">
        <f>SUM(T44:X44)</f>
        <v>10272.71</v>
      </c>
      <c r="Z44" s="31">
        <v>2025</v>
      </c>
      <c r="HA44" s="7"/>
      <c r="HB44" s="7"/>
      <c r="HC44" s="7"/>
    </row>
    <row r="45" spans="1:211" s="6" customFormat="1" ht="5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36"/>
      <c r="Q45" s="36"/>
      <c r="R45" s="40" t="s">
        <v>53</v>
      </c>
      <c r="S45" s="65" t="s">
        <v>25</v>
      </c>
      <c r="T45" s="86">
        <v>53.59443</v>
      </c>
      <c r="U45" s="86">
        <v>53.59443</v>
      </c>
      <c r="V45" s="86">
        <v>53.59443</v>
      </c>
      <c r="W45" s="86">
        <v>53.59443</v>
      </c>
      <c r="X45" s="86">
        <v>53.59443</v>
      </c>
      <c r="Y45" s="42">
        <v>53.59443</v>
      </c>
      <c r="Z45" s="31">
        <v>2025</v>
      </c>
      <c r="HA45" s="7"/>
      <c r="HB45" s="7"/>
      <c r="HC45" s="7"/>
    </row>
    <row r="46" spans="1:211" s="6" customFormat="1" ht="53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6"/>
      <c r="Q46" s="36"/>
      <c r="R46" s="40" t="s">
        <v>54</v>
      </c>
      <c r="S46" s="65" t="s">
        <v>22</v>
      </c>
      <c r="T46" s="84">
        <v>5</v>
      </c>
      <c r="U46" s="84">
        <v>5</v>
      </c>
      <c r="V46" s="84">
        <v>4</v>
      </c>
      <c r="W46" s="84">
        <v>4</v>
      </c>
      <c r="X46" s="84">
        <v>3</v>
      </c>
      <c r="Y46" s="30">
        <v>3</v>
      </c>
      <c r="Z46" s="31">
        <v>2025</v>
      </c>
      <c r="HA46" s="7"/>
      <c r="HB46" s="7"/>
      <c r="HC46" s="7"/>
    </row>
    <row r="47" spans="1:211" s="6" customFormat="1" ht="53.25" customHeight="1">
      <c r="A47" s="68">
        <v>6</v>
      </c>
      <c r="B47" s="68">
        <v>0</v>
      </c>
      <c r="C47" s="68">
        <v>1</v>
      </c>
      <c r="D47" s="68">
        <v>0</v>
      </c>
      <c r="E47" s="68">
        <v>4</v>
      </c>
      <c r="F47" s="68">
        <v>0</v>
      </c>
      <c r="G47" s="68">
        <v>9</v>
      </c>
      <c r="H47" s="68">
        <v>0</v>
      </c>
      <c r="I47" s="68">
        <v>3</v>
      </c>
      <c r="J47" s="68">
        <v>2</v>
      </c>
      <c r="K47" s="68">
        <v>0</v>
      </c>
      <c r="L47" s="68">
        <v>1</v>
      </c>
      <c r="M47" s="68">
        <v>1</v>
      </c>
      <c r="N47" s="68">
        <v>0</v>
      </c>
      <c r="O47" s="36" t="s">
        <v>33</v>
      </c>
      <c r="P47" s="36" t="s">
        <v>32</v>
      </c>
      <c r="Q47" s="36" t="s">
        <v>30</v>
      </c>
      <c r="R47" s="32" t="s">
        <v>55</v>
      </c>
      <c r="S47" s="65" t="s">
        <v>17</v>
      </c>
      <c r="T47" s="82">
        <v>3113.9</v>
      </c>
      <c r="U47" s="82">
        <v>3238.5</v>
      </c>
      <c r="V47" s="82">
        <v>3368</v>
      </c>
      <c r="W47" s="82">
        <v>0</v>
      </c>
      <c r="X47" s="82">
        <v>0</v>
      </c>
      <c r="Y47" s="39">
        <f>SUM(T47:X47)</f>
        <v>9720.4</v>
      </c>
      <c r="Z47" s="31">
        <v>2025</v>
      </c>
      <c r="HA47" s="7"/>
      <c r="HB47" s="7"/>
      <c r="HC47" s="7"/>
    </row>
    <row r="48" spans="1:211" s="6" customFormat="1" ht="57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6"/>
      <c r="Q48" s="36"/>
      <c r="R48" s="32" t="s">
        <v>56</v>
      </c>
      <c r="S48" s="65" t="s">
        <v>23</v>
      </c>
      <c r="T48" s="86">
        <v>50.4</v>
      </c>
      <c r="U48" s="86">
        <v>50.4</v>
      </c>
      <c r="V48" s="86">
        <v>50.4</v>
      </c>
      <c r="W48" s="86">
        <v>50.4</v>
      </c>
      <c r="X48" s="86">
        <v>50.4</v>
      </c>
      <c r="Y48" s="42">
        <v>50.4</v>
      </c>
      <c r="Z48" s="31">
        <v>2025</v>
      </c>
      <c r="HA48" s="7"/>
      <c r="HB48" s="7"/>
      <c r="HC48" s="7"/>
    </row>
    <row r="49" spans="1:26" ht="51">
      <c r="A49" s="68">
        <v>6</v>
      </c>
      <c r="B49" s="68">
        <v>0</v>
      </c>
      <c r="C49" s="68">
        <v>1</v>
      </c>
      <c r="D49" s="68">
        <v>0</v>
      </c>
      <c r="E49" s="68">
        <v>4</v>
      </c>
      <c r="F49" s="68">
        <v>0</v>
      </c>
      <c r="G49" s="68">
        <v>9</v>
      </c>
      <c r="H49" s="68">
        <v>0</v>
      </c>
      <c r="I49" s="68">
        <v>3</v>
      </c>
      <c r="J49" s="68">
        <v>2</v>
      </c>
      <c r="K49" s="68">
        <v>0</v>
      </c>
      <c r="L49" s="68">
        <v>1</v>
      </c>
      <c r="M49" s="68">
        <v>2</v>
      </c>
      <c r="N49" s="68">
        <v>0</v>
      </c>
      <c r="O49" s="36" t="s">
        <v>30</v>
      </c>
      <c r="P49" s="36" t="s">
        <v>32</v>
      </c>
      <c r="Q49" s="36" t="s">
        <v>30</v>
      </c>
      <c r="R49" s="32" t="s">
        <v>57</v>
      </c>
      <c r="S49" s="65" t="s">
        <v>17</v>
      </c>
      <c r="T49" s="82">
        <v>100.31</v>
      </c>
      <c r="U49" s="82">
        <v>106.82</v>
      </c>
      <c r="V49" s="82">
        <v>115.06</v>
      </c>
      <c r="W49" s="82">
        <v>115.06</v>
      </c>
      <c r="X49" s="82">
        <v>115.06</v>
      </c>
      <c r="Y49" s="39">
        <f>T49+U49+V49+W49+X49+AA50</f>
        <v>552.31</v>
      </c>
      <c r="Z49" s="31">
        <v>2025</v>
      </c>
    </row>
    <row r="50" spans="1:26" ht="5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  <c r="P50" s="36"/>
      <c r="Q50" s="36"/>
      <c r="R50" s="32" t="s">
        <v>29</v>
      </c>
      <c r="S50" s="65" t="s">
        <v>23</v>
      </c>
      <c r="T50" s="86">
        <v>3.19443</v>
      </c>
      <c r="U50" s="86">
        <v>3.19443</v>
      </c>
      <c r="V50" s="86">
        <v>3.19443</v>
      </c>
      <c r="W50" s="86">
        <v>3.19443</v>
      </c>
      <c r="X50" s="86">
        <v>3.19443</v>
      </c>
      <c r="Y50" s="42">
        <v>3.19443</v>
      </c>
      <c r="Z50" s="31">
        <f>Z49</f>
        <v>2025</v>
      </c>
    </row>
    <row r="51" spans="1:211" s="6" customFormat="1" ht="38.25">
      <c r="A51" s="68">
        <v>6</v>
      </c>
      <c r="B51" s="68">
        <v>0</v>
      </c>
      <c r="C51" s="68">
        <v>1</v>
      </c>
      <c r="D51" s="68">
        <v>0</v>
      </c>
      <c r="E51" s="68">
        <v>4</v>
      </c>
      <c r="F51" s="68">
        <v>0</v>
      </c>
      <c r="G51" s="68">
        <v>9</v>
      </c>
      <c r="H51" s="68">
        <v>0</v>
      </c>
      <c r="I51" s="68">
        <v>3</v>
      </c>
      <c r="J51" s="68">
        <v>2</v>
      </c>
      <c r="K51" s="68">
        <v>0</v>
      </c>
      <c r="L51" s="68">
        <v>2</v>
      </c>
      <c r="M51" s="68">
        <v>0</v>
      </c>
      <c r="N51" s="68">
        <v>0</v>
      </c>
      <c r="O51" s="36" t="s">
        <v>30</v>
      </c>
      <c r="P51" s="36" t="s">
        <v>30</v>
      </c>
      <c r="Q51" s="36" t="s">
        <v>30</v>
      </c>
      <c r="R51" s="32" t="s">
        <v>64</v>
      </c>
      <c r="S51" s="65" t="s">
        <v>17</v>
      </c>
      <c r="T51" s="82">
        <f aca="true" t="shared" si="0" ref="T51:Y51">T54+T56</f>
        <v>6784.75</v>
      </c>
      <c r="U51" s="82">
        <f t="shared" si="0"/>
        <v>6784.875</v>
      </c>
      <c r="V51" s="82">
        <f t="shared" si="0"/>
        <v>6770.75</v>
      </c>
      <c r="W51" s="82">
        <f t="shared" si="0"/>
        <v>1268.77</v>
      </c>
      <c r="X51" s="82">
        <f t="shared" si="0"/>
        <v>1268.77</v>
      </c>
      <c r="Y51" s="39">
        <f t="shared" si="0"/>
        <v>22877.915</v>
      </c>
      <c r="Z51" s="31">
        <v>2025</v>
      </c>
      <c r="HA51" s="7"/>
      <c r="HB51" s="7"/>
      <c r="HC51" s="7"/>
    </row>
    <row r="52" spans="1:211" s="6" customFormat="1" ht="5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6"/>
      <c r="P52" s="36"/>
      <c r="Q52" s="36"/>
      <c r="R52" s="32" t="s">
        <v>65</v>
      </c>
      <c r="S52" s="65" t="s">
        <v>22</v>
      </c>
      <c r="T52" s="84">
        <v>7</v>
      </c>
      <c r="U52" s="84">
        <v>4</v>
      </c>
      <c r="V52" s="84">
        <v>4</v>
      </c>
      <c r="W52" s="84">
        <v>4</v>
      </c>
      <c r="X52" s="84">
        <v>4</v>
      </c>
      <c r="Y52" s="30">
        <f>SUM(T52:X52)</f>
        <v>23</v>
      </c>
      <c r="Z52" s="31">
        <v>2025</v>
      </c>
      <c r="HA52" s="7"/>
      <c r="HB52" s="7"/>
      <c r="HC52" s="7"/>
    </row>
    <row r="53" spans="1:211" s="6" customFormat="1" ht="38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6"/>
      <c r="P53" s="36"/>
      <c r="Q53" s="36"/>
      <c r="R53" s="32" t="s">
        <v>66</v>
      </c>
      <c r="S53" s="65" t="s">
        <v>22</v>
      </c>
      <c r="T53" s="84">
        <v>6</v>
      </c>
      <c r="U53" s="84">
        <v>6</v>
      </c>
      <c r="V53" s="84">
        <v>6</v>
      </c>
      <c r="W53" s="84">
        <v>6</v>
      </c>
      <c r="X53" s="84">
        <v>6</v>
      </c>
      <c r="Y53" s="30">
        <f>SUM(T53:X53)</f>
        <v>30</v>
      </c>
      <c r="Z53" s="31">
        <v>2025</v>
      </c>
      <c r="HA53" s="7"/>
      <c r="HB53" s="7"/>
      <c r="HC53" s="7"/>
    </row>
    <row r="54" spans="1:211" s="6" customFormat="1" ht="51">
      <c r="A54" s="68">
        <v>6</v>
      </c>
      <c r="B54" s="68">
        <v>0</v>
      </c>
      <c r="C54" s="68">
        <v>1</v>
      </c>
      <c r="D54" s="68">
        <v>0</v>
      </c>
      <c r="E54" s="68">
        <v>4</v>
      </c>
      <c r="F54" s="68">
        <v>0</v>
      </c>
      <c r="G54" s="68">
        <v>9</v>
      </c>
      <c r="H54" s="68">
        <v>0</v>
      </c>
      <c r="I54" s="68">
        <v>3</v>
      </c>
      <c r="J54" s="68">
        <v>2</v>
      </c>
      <c r="K54" s="68" t="s">
        <v>77</v>
      </c>
      <c r="L54" s="68">
        <v>2</v>
      </c>
      <c r="M54" s="68">
        <v>1</v>
      </c>
      <c r="N54" s="68">
        <v>1</v>
      </c>
      <c r="O54" s="36" t="s">
        <v>30</v>
      </c>
      <c r="P54" s="36" t="s">
        <v>78</v>
      </c>
      <c r="Q54" s="36" t="s">
        <v>30</v>
      </c>
      <c r="R54" s="58" t="s">
        <v>58</v>
      </c>
      <c r="S54" s="59" t="s">
        <v>17</v>
      </c>
      <c r="T54" s="87">
        <v>5427.8</v>
      </c>
      <c r="U54" s="87">
        <v>5427.9</v>
      </c>
      <c r="V54" s="87">
        <v>5416.6</v>
      </c>
      <c r="W54" s="87">
        <v>0</v>
      </c>
      <c r="X54" s="87">
        <v>0</v>
      </c>
      <c r="Y54" s="60">
        <f>SUM(T54:X54)</f>
        <v>16272.300000000001</v>
      </c>
      <c r="Z54" s="61">
        <v>2025</v>
      </c>
      <c r="HA54" s="7"/>
      <c r="HB54" s="7"/>
      <c r="HC54" s="7"/>
    </row>
    <row r="55" spans="1:211" s="6" customFormat="1" ht="38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36"/>
      <c r="P55" s="36"/>
      <c r="Q55" s="36"/>
      <c r="R55" s="32" t="s">
        <v>48</v>
      </c>
      <c r="S55" s="65" t="s">
        <v>20</v>
      </c>
      <c r="T55" s="84">
        <v>80</v>
      </c>
      <c r="U55" s="84">
        <v>80</v>
      </c>
      <c r="V55" s="84">
        <v>80</v>
      </c>
      <c r="W55" s="84">
        <v>0</v>
      </c>
      <c r="X55" s="84">
        <v>0</v>
      </c>
      <c r="Y55" s="30">
        <v>80</v>
      </c>
      <c r="Z55" s="31">
        <v>2025</v>
      </c>
      <c r="HA55" s="7"/>
      <c r="HB55" s="7"/>
      <c r="HC55" s="7"/>
    </row>
    <row r="56" spans="1:211" s="6" customFormat="1" ht="63.75">
      <c r="A56" s="68">
        <v>6</v>
      </c>
      <c r="B56" s="68">
        <v>0</v>
      </c>
      <c r="C56" s="68">
        <v>1</v>
      </c>
      <c r="D56" s="68">
        <v>0</v>
      </c>
      <c r="E56" s="68">
        <v>4</v>
      </c>
      <c r="F56" s="68">
        <v>0</v>
      </c>
      <c r="G56" s="68">
        <v>9</v>
      </c>
      <c r="H56" s="68">
        <v>0</v>
      </c>
      <c r="I56" s="68">
        <v>3</v>
      </c>
      <c r="J56" s="68">
        <v>2</v>
      </c>
      <c r="K56" s="68" t="s">
        <v>77</v>
      </c>
      <c r="L56" s="68">
        <v>2</v>
      </c>
      <c r="M56" s="68" t="s">
        <v>31</v>
      </c>
      <c r="N56" s="68">
        <v>1</v>
      </c>
      <c r="O56" s="36" t="s">
        <v>30</v>
      </c>
      <c r="P56" s="36" t="s">
        <v>78</v>
      </c>
      <c r="Q56" s="36" t="s">
        <v>30</v>
      </c>
      <c r="R56" s="32" t="s">
        <v>59</v>
      </c>
      <c r="S56" s="65" t="s">
        <v>17</v>
      </c>
      <c r="T56" s="82">
        <v>1356.95</v>
      </c>
      <c r="U56" s="82">
        <v>1356.975</v>
      </c>
      <c r="V56" s="82">
        <v>1354.15</v>
      </c>
      <c r="W56" s="82">
        <v>1268.77</v>
      </c>
      <c r="X56" s="82">
        <v>1268.77</v>
      </c>
      <c r="Y56" s="39">
        <f>SUM(T56:X56)</f>
        <v>6605.615</v>
      </c>
      <c r="Z56" s="31">
        <v>2025</v>
      </c>
      <c r="HA56" s="7"/>
      <c r="HB56" s="7"/>
      <c r="HC56" s="7"/>
    </row>
    <row r="57" spans="1:211" s="6" customFormat="1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36"/>
      <c r="P57" s="36"/>
      <c r="Q57" s="36"/>
      <c r="R57" s="32" t="s">
        <v>60</v>
      </c>
      <c r="S57" s="65" t="s">
        <v>20</v>
      </c>
      <c r="T57" s="84">
        <v>100</v>
      </c>
      <c r="U57" s="84">
        <v>100</v>
      </c>
      <c r="V57" s="84">
        <v>100</v>
      </c>
      <c r="W57" s="84">
        <v>100</v>
      </c>
      <c r="X57" s="84">
        <v>100</v>
      </c>
      <c r="Y57" s="30">
        <v>100</v>
      </c>
      <c r="Z57" s="31">
        <v>2025</v>
      </c>
      <c r="HA57" s="7"/>
      <c r="HB57" s="7"/>
      <c r="HC57" s="7"/>
    </row>
    <row r="58" spans="1:211" s="6" customFormat="1" ht="25.5">
      <c r="A58" s="68">
        <v>6</v>
      </c>
      <c r="B58" s="68">
        <v>0</v>
      </c>
      <c r="C58" s="68">
        <v>1</v>
      </c>
      <c r="D58" s="68">
        <v>0</v>
      </c>
      <c r="E58" s="68">
        <v>4</v>
      </c>
      <c r="F58" s="68">
        <v>0</v>
      </c>
      <c r="G58" s="68">
        <v>9</v>
      </c>
      <c r="H58" s="68">
        <v>0</v>
      </c>
      <c r="I58" s="68">
        <v>3</v>
      </c>
      <c r="J58" s="68">
        <v>2</v>
      </c>
      <c r="K58" s="68">
        <v>0</v>
      </c>
      <c r="L58" s="68">
        <v>3</v>
      </c>
      <c r="M58" s="68">
        <v>0</v>
      </c>
      <c r="N58" s="68">
        <v>0</v>
      </c>
      <c r="O58" s="36" t="s">
        <v>30</v>
      </c>
      <c r="P58" s="36" t="s">
        <v>30</v>
      </c>
      <c r="Q58" s="36" t="s">
        <v>30</v>
      </c>
      <c r="R58" s="32" t="s">
        <v>63</v>
      </c>
      <c r="S58" s="92" t="s">
        <v>17</v>
      </c>
      <c r="T58" s="39">
        <f>T59+T62+T78</f>
        <v>136998.368</v>
      </c>
      <c r="U58" s="39">
        <f>U59+U62+U78</f>
        <v>141570.334</v>
      </c>
      <c r="V58" s="39">
        <f>V59+V62+V78</f>
        <v>142827.875</v>
      </c>
      <c r="W58" s="39">
        <f>W59+W62+W78</f>
        <v>32670.23</v>
      </c>
      <c r="X58" s="39">
        <f>X59+X62+X78</f>
        <v>32670.23</v>
      </c>
      <c r="Y58" s="39">
        <f>SUM(T58:X58)</f>
        <v>486737.03699999995</v>
      </c>
      <c r="Z58" s="31">
        <v>2025</v>
      </c>
      <c r="HA58" s="7"/>
      <c r="HB58" s="7"/>
      <c r="HC58" s="7"/>
    </row>
    <row r="59" spans="1:211" s="6" customFormat="1" ht="38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/>
      <c r="P59" s="36"/>
      <c r="Q59" s="36"/>
      <c r="R59" s="32" t="s">
        <v>67</v>
      </c>
      <c r="S59" s="65" t="s">
        <v>17</v>
      </c>
      <c r="T59" s="39">
        <f>SUM(T65+T67+T69)</f>
        <v>14341.142</v>
      </c>
      <c r="U59" s="39">
        <f>SUM(U65+U67+U69)</f>
        <v>14692.585</v>
      </c>
      <c r="V59" s="39">
        <f>SUM(V65+V67+V69)</f>
        <v>14899.25</v>
      </c>
      <c r="W59" s="39">
        <f>SUM(W65+W67+W69)</f>
        <v>2960.11</v>
      </c>
      <c r="X59" s="39">
        <f>SUM(X65+X67+X69)</f>
        <v>2960.11</v>
      </c>
      <c r="Y59" s="39">
        <f aca="true" t="shared" si="1" ref="Y59:Y64">SUM(T59:X59)</f>
        <v>49853.197</v>
      </c>
      <c r="Z59" s="31">
        <v>2025</v>
      </c>
      <c r="HA59" s="7"/>
      <c r="HB59" s="7"/>
      <c r="HC59" s="7"/>
    </row>
    <row r="60" spans="1:211" s="6" customFormat="1" ht="5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6"/>
      <c r="P60" s="36"/>
      <c r="Q60" s="36"/>
      <c r="R60" s="32" t="s">
        <v>68</v>
      </c>
      <c r="S60" s="65" t="s">
        <v>22</v>
      </c>
      <c r="T60" s="30">
        <v>3</v>
      </c>
      <c r="U60" s="30">
        <v>3</v>
      </c>
      <c r="V60" s="30">
        <v>3</v>
      </c>
      <c r="W60" s="30">
        <v>3</v>
      </c>
      <c r="X60" s="30">
        <v>3</v>
      </c>
      <c r="Y60" s="30">
        <f t="shared" si="1"/>
        <v>15</v>
      </c>
      <c r="Z60" s="31">
        <v>2025</v>
      </c>
      <c r="HA60" s="7"/>
      <c r="HB60" s="7"/>
      <c r="HC60" s="7"/>
    </row>
    <row r="61" spans="1:211" s="6" customFormat="1" ht="38.2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36"/>
      <c r="P61" s="36"/>
      <c r="Q61" s="36"/>
      <c r="R61" s="32" t="s">
        <v>69</v>
      </c>
      <c r="S61" s="65" t="s">
        <v>34</v>
      </c>
      <c r="T61" s="30">
        <v>6888</v>
      </c>
      <c r="U61" s="30">
        <v>4000</v>
      </c>
      <c r="V61" s="30">
        <v>4000</v>
      </c>
      <c r="W61" s="30">
        <v>4000</v>
      </c>
      <c r="X61" s="30">
        <v>4000</v>
      </c>
      <c r="Y61" s="30">
        <f t="shared" si="1"/>
        <v>22888</v>
      </c>
      <c r="Z61" s="31">
        <v>2025</v>
      </c>
      <c r="HA61" s="7"/>
      <c r="HB61" s="7"/>
      <c r="HC61" s="7"/>
    </row>
    <row r="62" spans="1:211" s="6" customFormat="1" ht="33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/>
      <c r="P62" s="36"/>
      <c r="Q62" s="36"/>
      <c r="R62" s="32" t="s">
        <v>72</v>
      </c>
      <c r="S62" s="65" t="s">
        <v>17</v>
      </c>
      <c r="T62" s="39">
        <f>SUM(T71+T73+T75)</f>
        <v>122657.226</v>
      </c>
      <c r="U62" s="39">
        <f>SUM(U71+U73+U75)</f>
        <v>121813.75</v>
      </c>
      <c r="V62" s="39">
        <f>SUM(V71+V73+V75)</f>
        <v>127928.625</v>
      </c>
      <c r="W62" s="39">
        <f>SUM(W71+W73+W75)</f>
        <v>29710.12</v>
      </c>
      <c r="X62" s="39">
        <f>SUM(X71+X73+X75)</f>
        <v>29710.12</v>
      </c>
      <c r="Y62" s="39">
        <f t="shared" si="1"/>
        <v>431819.841</v>
      </c>
      <c r="Z62" s="31">
        <v>2025</v>
      </c>
      <c r="HA62" s="7"/>
      <c r="HB62" s="7"/>
      <c r="HC62" s="7"/>
    </row>
    <row r="63" spans="1:211" s="6" customFormat="1" ht="25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36"/>
      <c r="P63" s="36"/>
      <c r="Q63" s="36"/>
      <c r="R63" s="32" t="s">
        <v>73</v>
      </c>
      <c r="S63" s="65" t="s">
        <v>22</v>
      </c>
      <c r="T63" s="30">
        <v>7</v>
      </c>
      <c r="U63" s="30">
        <v>6</v>
      </c>
      <c r="V63" s="30">
        <v>6</v>
      </c>
      <c r="W63" s="30">
        <v>6</v>
      </c>
      <c r="X63" s="30">
        <v>6</v>
      </c>
      <c r="Y63" s="30">
        <f t="shared" si="1"/>
        <v>31</v>
      </c>
      <c r="Z63" s="31">
        <v>2025</v>
      </c>
      <c r="HA63" s="7"/>
      <c r="HB63" s="7"/>
      <c r="HC63" s="7"/>
    </row>
    <row r="64" spans="1:211" s="6" customFormat="1" ht="25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36"/>
      <c r="P64" s="36"/>
      <c r="Q64" s="36"/>
      <c r="R64" s="32" t="s">
        <v>74</v>
      </c>
      <c r="S64" s="65" t="s">
        <v>25</v>
      </c>
      <c r="T64" s="39">
        <v>9.801</v>
      </c>
      <c r="U64" s="39">
        <v>7</v>
      </c>
      <c r="V64" s="39">
        <v>7</v>
      </c>
      <c r="W64" s="39">
        <v>7</v>
      </c>
      <c r="X64" s="39">
        <v>7</v>
      </c>
      <c r="Y64" s="39">
        <f t="shared" si="1"/>
        <v>37.801</v>
      </c>
      <c r="Z64" s="31">
        <v>2025</v>
      </c>
      <c r="HA64" s="7"/>
      <c r="HB64" s="7"/>
      <c r="HC64" s="7"/>
    </row>
    <row r="65" spans="1:26" ht="53.25" customHeight="1">
      <c r="A65" s="56">
        <v>6</v>
      </c>
      <c r="B65" s="57">
        <v>0</v>
      </c>
      <c r="C65" s="46">
        <v>1</v>
      </c>
      <c r="D65" s="46">
        <v>0</v>
      </c>
      <c r="E65" s="46">
        <v>4</v>
      </c>
      <c r="F65" s="46">
        <v>0</v>
      </c>
      <c r="G65" s="46">
        <v>9</v>
      </c>
      <c r="H65" s="46">
        <v>0</v>
      </c>
      <c r="I65" s="46">
        <v>3</v>
      </c>
      <c r="J65" s="46">
        <v>2</v>
      </c>
      <c r="K65" s="46">
        <v>0</v>
      </c>
      <c r="L65" s="46">
        <v>3</v>
      </c>
      <c r="M65" s="46">
        <v>1</v>
      </c>
      <c r="N65" s="46">
        <v>1</v>
      </c>
      <c r="O65" s="47" t="s">
        <v>30</v>
      </c>
      <c r="P65" s="47" t="s">
        <v>32</v>
      </c>
      <c r="Q65" s="47" t="s">
        <v>30</v>
      </c>
      <c r="R65" s="32" t="s">
        <v>70</v>
      </c>
      <c r="S65" s="65" t="s">
        <v>17</v>
      </c>
      <c r="T65" s="39">
        <v>11224.7</v>
      </c>
      <c r="U65" s="39">
        <v>11673.7</v>
      </c>
      <c r="V65" s="39">
        <v>11919.4</v>
      </c>
      <c r="W65" s="39">
        <v>0</v>
      </c>
      <c r="X65" s="39">
        <v>0</v>
      </c>
      <c r="Y65" s="39">
        <f>SUM(T65:X65)</f>
        <v>34817.8</v>
      </c>
      <c r="Z65" s="31">
        <v>2025</v>
      </c>
    </row>
    <row r="66" spans="1:211" s="6" customFormat="1" ht="38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6"/>
      <c r="P66" s="36"/>
      <c r="Q66" s="36"/>
      <c r="R66" s="32" t="s">
        <v>61</v>
      </c>
      <c r="S66" s="65" t="s">
        <v>20</v>
      </c>
      <c r="T66" s="84">
        <v>80</v>
      </c>
      <c r="U66" s="84">
        <v>80</v>
      </c>
      <c r="V66" s="84">
        <v>80</v>
      </c>
      <c r="W66" s="84">
        <v>0</v>
      </c>
      <c r="X66" s="84">
        <v>0</v>
      </c>
      <c r="Y66" s="30">
        <v>80</v>
      </c>
      <c r="Z66" s="31">
        <v>2025</v>
      </c>
      <c r="HA66" s="7"/>
      <c r="HB66" s="7"/>
      <c r="HC66" s="7"/>
    </row>
    <row r="67" spans="1:26" ht="51">
      <c r="A67" s="48">
        <v>6</v>
      </c>
      <c r="B67" s="46">
        <v>0</v>
      </c>
      <c r="C67" s="46">
        <v>1</v>
      </c>
      <c r="D67" s="46">
        <v>0</v>
      </c>
      <c r="E67" s="46">
        <v>4</v>
      </c>
      <c r="F67" s="46">
        <v>0</v>
      </c>
      <c r="G67" s="46">
        <v>9</v>
      </c>
      <c r="H67" s="46">
        <v>0</v>
      </c>
      <c r="I67" s="46">
        <v>3</v>
      </c>
      <c r="J67" s="46">
        <v>2</v>
      </c>
      <c r="K67" s="46">
        <v>0</v>
      </c>
      <c r="L67" s="46">
        <v>3</v>
      </c>
      <c r="M67" s="46" t="s">
        <v>31</v>
      </c>
      <c r="N67" s="46">
        <v>1</v>
      </c>
      <c r="O67" s="47" t="s">
        <v>30</v>
      </c>
      <c r="P67" s="47" t="s">
        <v>32</v>
      </c>
      <c r="Q67" s="47" t="s">
        <v>30</v>
      </c>
      <c r="R67" s="32" t="s">
        <v>71</v>
      </c>
      <c r="S67" s="65" t="s">
        <v>17</v>
      </c>
      <c r="T67" s="82">
        <v>2806.175</v>
      </c>
      <c r="U67" s="82">
        <v>2918.425</v>
      </c>
      <c r="V67" s="82">
        <v>2979.85</v>
      </c>
      <c r="W67" s="82">
        <v>2960.11</v>
      </c>
      <c r="X67" s="82">
        <v>2960.11</v>
      </c>
      <c r="Y67" s="39">
        <f>SUM(T67:X67)</f>
        <v>14624.670000000002</v>
      </c>
      <c r="Z67" s="31">
        <v>2025</v>
      </c>
    </row>
    <row r="68" spans="1:211" s="6" customFormat="1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  <c r="P68" s="36"/>
      <c r="Q68" s="36"/>
      <c r="R68" s="32" t="s">
        <v>60</v>
      </c>
      <c r="S68" s="65" t="s">
        <v>20</v>
      </c>
      <c r="T68" s="84">
        <v>100</v>
      </c>
      <c r="U68" s="84">
        <v>100</v>
      </c>
      <c r="V68" s="84">
        <v>100</v>
      </c>
      <c r="W68" s="84">
        <v>100</v>
      </c>
      <c r="X68" s="84">
        <v>100</v>
      </c>
      <c r="Y68" s="30">
        <v>100</v>
      </c>
      <c r="Z68" s="31">
        <v>2025</v>
      </c>
      <c r="HA68" s="7"/>
      <c r="HB68" s="7"/>
      <c r="HC68" s="7"/>
    </row>
    <row r="69" spans="1:211" s="6" customFormat="1" ht="63.75">
      <c r="A69" s="48">
        <v>6</v>
      </c>
      <c r="B69" s="46">
        <v>0</v>
      </c>
      <c r="C69" s="46">
        <v>1</v>
      </c>
      <c r="D69" s="46">
        <v>0</v>
      </c>
      <c r="E69" s="46">
        <v>4</v>
      </c>
      <c r="F69" s="46">
        <v>0</v>
      </c>
      <c r="G69" s="46">
        <v>9</v>
      </c>
      <c r="H69" s="46">
        <v>0</v>
      </c>
      <c r="I69" s="46">
        <v>3</v>
      </c>
      <c r="J69" s="46">
        <v>2</v>
      </c>
      <c r="K69" s="46">
        <v>0</v>
      </c>
      <c r="L69" s="46">
        <v>3</v>
      </c>
      <c r="M69" s="46">
        <v>4</v>
      </c>
      <c r="N69" s="46">
        <v>0</v>
      </c>
      <c r="O69" s="47" t="s">
        <v>85</v>
      </c>
      <c r="P69" s="47" t="s">
        <v>76</v>
      </c>
      <c r="Q69" s="47" t="s">
        <v>30</v>
      </c>
      <c r="R69" s="32" t="s">
        <v>88</v>
      </c>
      <c r="S69" s="70" t="s">
        <v>17</v>
      </c>
      <c r="T69" s="88">
        <v>310.267</v>
      </c>
      <c r="U69" s="88">
        <v>100.46</v>
      </c>
      <c r="V69" s="88">
        <v>0</v>
      </c>
      <c r="W69" s="88">
        <v>0</v>
      </c>
      <c r="X69" s="88">
        <v>0</v>
      </c>
      <c r="Y69" s="81">
        <f>SUM(T69:X69)</f>
        <v>410.727</v>
      </c>
      <c r="Z69" s="31">
        <v>2025</v>
      </c>
      <c r="HA69" s="7"/>
      <c r="HB69" s="7"/>
      <c r="HC69" s="7"/>
    </row>
    <row r="70" spans="1:211" s="6" customFormat="1" ht="25.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36"/>
      <c r="P70" s="36"/>
      <c r="Q70" s="36"/>
      <c r="R70" s="32" t="s">
        <v>84</v>
      </c>
      <c r="S70" s="70" t="s">
        <v>22</v>
      </c>
      <c r="T70" s="84">
        <v>3</v>
      </c>
      <c r="U70" s="84">
        <v>0</v>
      </c>
      <c r="V70" s="84">
        <v>0</v>
      </c>
      <c r="W70" s="84">
        <v>0</v>
      </c>
      <c r="X70" s="84">
        <v>0</v>
      </c>
      <c r="Y70" s="30">
        <f>SUM(T70:X70)</f>
        <v>3</v>
      </c>
      <c r="Z70" s="31">
        <v>2025</v>
      </c>
      <c r="HA70" s="7"/>
      <c r="HB70" s="7"/>
      <c r="HC70" s="7"/>
    </row>
    <row r="71" spans="1:26" ht="38.25">
      <c r="A71" s="56">
        <v>6</v>
      </c>
      <c r="B71" s="57">
        <v>0</v>
      </c>
      <c r="C71" s="57">
        <v>1</v>
      </c>
      <c r="D71" s="57">
        <v>0</v>
      </c>
      <c r="E71" s="57">
        <v>4</v>
      </c>
      <c r="F71" s="57">
        <v>0</v>
      </c>
      <c r="G71" s="57">
        <v>9</v>
      </c>
      <c r="H71" s="57">
        <v>0</v>
      </c>
      <c r="I71" s="57">
        <v>3</v>
      </c>
      <c r="J71" s="57">
        <v>2</v>
      </c>
      <c r="K71" s="57">
        <v>0</v>
      </c>
      <c r="L71" s="57">
        <v>3</v>
      </c>
      <c r="M71" s="57">
        <v>1</v>
      </c>
      <c r="N71" s="57">
        <v>1</v>
      </c>
      <c r="O71" s="80" t="s">
        <v>30</v>
      </c>
      <c r="P71" s="80" t="s">
        <v>33</v>
      </c>
      <c r="Q71" s="80" t="s">
        <v>30</v>
      </c>
      <c r="R71" s="58" t="s">
        <v>82</v>
      </c>
      <c r="S71" s="59" t="s">
        <v>17</v>
      </c>
      <c r="T71" s="87">
        <v>96890.6</v>
      </c>
      <c r="U71" s="87">
        <v>97451</v>
      </c>
      <c r="V71" s="87">
        <v>102342.9</v>
      </c>
      <c r="W71" s="87">
        <v>0</v>
      </c>
      <c r="X71" s="87">
        <v>0</v>
      </c>
      <c r="Y71" s="60">
        <f>SUM(T71:X71)</f>
        <v>296684.5</v>
      </c>
      <c r="Z71" s="61">
        <v>2025</v>
      </c>
    </row>
    <row r="72" spans="1:26" ht="38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  <c r="P72" s="36"/>
      <c r="Q72" s="36"/>
      <c r="R72" s="32" t="s">
        <v>61</v>
      </c>
      <c r="S72" s="70" t="s">
        <v>20</v>
      </c>
      <c r="T72" s="84">
        <v>80</v>
      </c>
      <c r="U72" s="84">
        <v>80</v>
      </c>
      <c r="V72" s="84">
        <v>80</v>
      </c>
      <c r="W72" s="84">
        <v>0</v>
      </c>
      <c r="X72" s="84">
        <v>0</v>
      </c>
      <c r="Y72" s="30">
        <v>80</v>
      </c>
      <c r="Z72" s="31">
        <v>2025</v>
      </c>
    </row>
    <row r="73" spans="1:26" ht="25.5">
      <c r="A73" s="71">
        <v>6</v>
      </c>
      <c r="B73" s="72">
        <v>0</v>
      </c>
      <c r="C73" s="72">
        <v>1</v>
      </c>
      <c r="D73" s="72">
        <v>0</v>
      </c>
      <c r="E73" s="72">
        <v>4</v>
      </c>
      <c r="F73" s="72">
        <v>0</v>
      </c>
      <c r="G73" s="72">
        <v>9</v>
      </c>
      <c r="H73" s="72">
        <v>0</v>
      </c>
      <c r="I73" s="72">
        <v>3</v>
      </c>
      <c r="J73" s="72">
        <v>2</v>
      </c>
      <c r="K73" s="72">
        <v>0</v>
      </c>
      <c r="L73" s="72">
        <v>3</v>
      </c>
      <c r="M73" s="72" t="s">
        <v>31</v>
      </c>
      <c r="N73" s="72">
        <v>1</v>
      </c>
      <c r="O73" s="73" t="s">
        <v>30</v>
      </c>
      <c r="P73" s="73" t="s">
        <v>33</v>
      </c>
      <c r="Q73" s="73" t="s">
        <v>30</v>
      </c>
      <c r="R73" s="74" t="s">
        <v>83</v>
      </c>
      <c r="S73" s="75" t="s">
        <v>17</v>
      </c>
      <c r="T73" s="89">
        <v>24222.65</v>
      </c>
      <c r="U73" s="89">
        <v>24362.75</v>
      </c>
      <c r="V73" s="89">
        <v>25585.725</v>
      </c>
      <c r="W73" s="89">
        <v>29710.12</v>
      </c>
      <c r="X73" s="89">
        <v>29710.12</v>
      </c>
      <c r="Y73" s="76">
        <f>SUM(T73:X73)</f>
        <v>133591.365</v>
      </c>
      <c r="Z73" s="77">
        <v>2025</v>
      </c>
    </row>
    <row r="74" spans="1:26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9"/>
      <c r="P74" s="79"/>
      <c r="Q74" s="79"/>
      <c r="R74" s="32" t="s">
        <v>62</v>
      </c>
      <c r="S74" s="70" t="s">
        <v>20</v>
      </c>
      <c r="T74" s="84">
        <v>100</v>
      </c>
      <c r="U74" s="84">
        <v>100</v>
      </c>
      <c r="V74" s="84">
        <v>100</v>
      </c>
      <c r="W74" s="84">
        <v>100</v>
      </c>
      <c r="X74" s="84">
        <v>100</v>
      </c>
      <c r="Y74" s="30">
        <v>100</v>
      </c>
      <c r="Z74" s="31">
        <v>2025</v>
      </c>
    </row>
    <row r="75" spans="1:26" ht="51">
      <c r="A75" s="48">
        <v>6</v>
      </c>
      <c r="B75" s="46">
        <v>0</v>
      </c>
      <c r="C75" s="46">
        <v>1</v>
      </c>
      <c r="D75" s="46">
        <v>0</v>
      </c>
      <c r="E75" s="46">
        <v>4</v>
      </c>
      <c r="F75" s="46">
        <v>0</v>
      </c>
      <c r="G75" s="46">
        <v>9</v>
      </c>
      <c r="H75" s="46">
        <v>0</v>
      </c>
      <c r="I75" s="46">
        <v>3</v>
      </c>
      <c r="J75" s="46">
        <v>2</v>
      </c>
      <c r="K75" s="46">
        <v>0</v>
      </c>
      <c r="L75" s="46">
        <v>3</v>
      </c>
      <c r="M75" s="46">
        <v>4</v>
      </c>
      <c r="N75" s="46">
        <v>0</v>
      </c>
      <c r="O75" s="47" t="s">
        <v>85</v>
      </c>
      <c r="P75" s="47" t="s">
        <v>86</v>
      </c>
      <c r="Q75" s="47" t="s">
        <v>30</v>
      </c>
      <c r="R75" s="74" t="s">
        <v>87</v>
      </c>
      <c r="S75" s="70" t="s">
        <v>17</v>
      </c>
      <c r="T75" s="82">
        <v>1543.976</v>
      </c>
      <c r="U75" s="82">
        <v>0</v>
      </c>
      <c r="V75" s="82">
        <v>0</v>
      </c>
      <c r="W75" s="82">
        <v>0</v>
      </c>
      <c r="X75" s="82">
        <v>0</v>
      </c>
      <c r="Y75" s="39">
        <f>SUM(T75:X75)</f>
        <v>1543.976</v>
      </c>
      <c r="Z75" s="31">
        <v>2025</v>
      </c>
    </row>
    <row r="76" spans="1:26" ht="25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P76" s="36"/>
      <c r="Q76" s="36"/>
      <c r="R76" s="32" t="s">
        <v>84</v>
      </c>
      <c r="S76" s="70" t="s">
        <v>22</v>
      </c>
      <c r="T76" s="84">
        <v>11</v>
      </c>
      <c r="U76" s="84">
        <v>0</v>
      </c>
      <c r="V76" s="84">
        <v>0</v>
      </c>
      <c r="W76" s="84">
        <v>0</v>
      </c>
      <c r="X76" s="84">
        <v>0</v>
      </c>
      <c r="Y76" s="30">
        <f>SUM(T76:X76)</f>
        <v>11</v>
      </c>
      <c r="Z76" s="31">
        <v>2025</v>
      </c>
    </row>
    <row r="77" spans="1:26" ht="38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32" t="s">
        <v>61</v>
      </c>
      <c r="S77" s="90" t="s">
        <v>20</v>
      </c>
      <c r="T77" s="94">
        <v>80</v>
      </c>
      <c r="U77" s="94">
        <v>80</v>
      </c>
      <c r="V77" s="94">
        <v>80</v>
      </c>
      <c r="W77" s="94">
        <v>80</v>
      </c>
      <c r="X77" s="94">
        <v>80</v>
      </c>
      <c r="Y77" s="94">
        <v>80</v>
      </c>
      <c r="Z77" s="91">
        <v>2022</v>
      </c>
    </row>
    <row r="78" spans="1:26" ht="63.75">
      <c r="A78" s="91">
        <v>6</v>
      </c>
      <c r="B78" s="91">
        <v>0</v>
      </c>
      <c r="C78" s="91">
        <v>1</v>
      </c>
      <c r="D78" s="91">
        <v>0</v>
      </c>
      <c r="E78" s="91">
        <v>4</v>
      </c>
      <c r="F78" s="91">
        <v>0</v>
      </c>
      <c r="G78" s="91">
        <v>9</v>
      </c>
      <c r="H78" s="91">
        <v>0</v>
      </c>
      <c r="I78" s="91">
        <v>3</v>
      </c>
      <c r="J78" s="91">
        <v>2</v>
      </c>
      <c r="K78" s="91">
        <v>0</v>
      </c>
      <c r="L78" s="91">
        <v>3</v>
      </c>
      <c r="M78" s="91" t="s">
        <v>31</v>
      </c>
      <c r="N78" s="91">
        <v>0</v>
      </c>
      <c r="O78" s="91">
        <v>2</v>
      </c>
      <c r="P78" s="91">
        <v>2</v>
      </c>
      <c r="Q78" s="91">
        <v>0</v>
      </c>
      <c r="R78" s="74" t="s">
        <v>98</v>
      </c>
      <c r="S78" s="90" t="s">
        <v>93</v>
      </c>
      <c r="T78" s="95">
        <v>0</v>
      </c>
      <c r="U78" s="93">
        <v>5063.999</v>
      </c>
      <c r="V78" s="95">
        <v>0</v>
      </c>
      <c r="W78" s="95">
        <v>0</v>
      </c>
      <c r="X78" s="95">
        <v>0</v>
      </c>
      <c r="Y78" s="95">
        <f>SUM(T78:X78)</f>
        <v>5063.999</v>
      </c>
      <c r="Z78" s="91">
        <v>2022</v>
      </c>
    </row>
    <row r="79" spans="1:26" ht="38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32" t="s">
        <v>94</v>
      </c>
      <c r="S79" s="90" t="s">
        <v>20</v>
      </c>
      <c r="T79" s="94">
        <v>20</v>
      </c>
      <c r="U79" s="94">
        <v>20</v>
      </c>
      <c r="V79" s="94">
        <v>20</v>
      </c>
      <c r="W79" s="94">
        <v>20</v>
      </c>
      <c r="X79" s="94">
        <v>20</v>
      </c>
      <c r="Y79" s="94">
        <v>20</v>
      </c>
      <c r="Z79" s="91">
        <v>2022</v>
      </c>
    </row>
  </sheetData>
  <sheetProtection selectLockedCells="1" selectUnlockedCells="1"/>
  <mergeCells count="28">
    <mergeCell ref="A10:Z10"/>
    <mergeCell ref="S4:Z4"/>
    <mergeCell ref="S5:Z5"/>
    <mergeCell ref="A25:C25"/>
    <mergeCell ref="A17:Z17"/>
    <mergeCell ref="R24:R25"/>
    <mergeCell ref="A13:Z13"/>
    <mergeCell ref="A19:Z19"/>
    <mergeCell ref="A15:Z15"/>
    <mergeCell ref="A22:Z22"/>
    <mergeCell ref="S6:Z6"/>
    <mergeCell ref="A20:Z20"/>
    <mergeCell ref="A21:Z21"/>
    <mergeCell ref="A12:Z12"/>
    <mergeCell ref="D25:E25"/>
    <mergeCell ref="S1:Z1"/>
    <mergeCell ref="S2:Z2"/>
    <mergeCell ref="S3:Z3"/>
    <mergeCell ref="S7:Z7"/>
    <mergeCell ref="A9:Z9"/>
    <mergeCell ref="F25:G25"/>
    <mergeCell ref="H25:Q25"/>
    <mergeCell ref="A24:Q24"/>
    <mergeCell ref="A18:Z18"/>
    <mergeCell ref="S24:S25"/>
    <mergeCell ref="T24:X24"/>
    <mergeCell ref="Y24:Z24"/>
    <mergeCell ref="A23:Z23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10">
        <v>6576.596</v>
      </c>
      <c r="C3" s="10">
        <v>3848.3</v>
      </c>
      <c r="D3" s="10">
        <v>3970.2</v>
      </c>
      <c r="E3" s="11">
        <v>0</v>
      </c>
      <c r="F3" s="12">
        <v>0</v>
      </c>
      <c r="G3" s="13">
        <v>14395.096</v>
      </c>
    </row>
    <row r="4" spans="2:7" ht="15">
      <c r="B4" s="14">
        <v>4122.496</v>
      </c>
      <c r="C4" s="14">
        <v>1273.3</v>
      </c>
      <c r="D4" s="14">
        <v>1273.3</v>
      </c>
      <c r="E4" s="15">
        <v>0</v>
      </c>
      <c r="F4" s="16">
        <v>0</v>
      </c>
      <c r="G4" s="17">
        <v>6669.096</v>
      </c>
    </row>
    <row r="5" spans="2:15" ht="15">
      <c r="B5" s="18">
        <v>1963.162</v>
      </c>
      <c r="C5" s="19">
        <v>754.5</v>
      </c>
      <c r="D5" s="19">
        <v>754.5</v>
      </c>
      <c r="E5" s="15">
        <v>0</v>
      </c>
      <c r="F5" s="16">
        <v>0</v>
      </c>
      <c r="G5" s="17">
        <v>3472.162</v>
      </c>
      <c r="L5" s="20">
        <v>20814.362</v>
      </c>
      <c r="M5" s="20">
        <v>6092.334</v>
      </c>
      <c r="N5" s="20">
        <v>531.502</v>
      </c>
      <c r="O5" s="20">
        <f>SUM(L5:N5)</f>
        <v>27438.198</v>
      </c>
    </row>
    <row r="6" spans="2:16" ht="18.75">
      <c r="B6" s="21">
        <v>965.4</v>
      </c>
      <c r="C6" s="21">
        <v>0</v>
      </c>
      <c r="D6" s="21">
        <v>0</v>
      </c>
      <c r="E6" s="15">
        <v>0</v>
      </c>
      <c r="F6" s="16">
        <v>0</v>
      </c>
      <c r="G6" s="15">
        <v>965.4</v>
      </c>
      <c r="K6" s="22"/>
      <c r="L6" s="23">
        <v>5002.462</v>
      </c>
      <c r="M6" s="23">
        <v>10130.8</v>
      </c>
      <c r="N6" s="23">
        <v>2747.9</v>
      </c>
      <c r="O6" s="23">
        <v>67.1</v>
      </c>
      <c r="P6" s="24">
        <f>SUM(L6:O6)</f>
        <v>17948.262</v>
      </c>
    </row>
    <row r="7" spans="2:16" ht="18.75">
      <c r="B7" s="25">
        <v>965.4</v>
      </c>
      <c r="C7" s="25">
        <v>0</v>
      </c>
      <c r="D7" s="25" t="s">
        <v>24</v>
      </c>
      <c r="E7" s="11">
        <v>0</v>
      </c>
      <c r="F7" s="12">
        <v>0</v>
      </c>
      <c r="G7" s="11">
        <v>965.4</v>
      </c>
      <c r="K7" s="26"/>
      <c r="L7" s="26"/>
      <c r="M7" s="26"/>
      <c r="N7" s="26"/>
      <c r="O7" s="26"/>
      <c r="P7" s="20"/>
    </row>
    <row r="8" spans="2:16" ht="18.75">
      <c r="B8" s="25">
        <v>32.362</v>
      </c>
      <c r="C8" s="25">
        <v>0</v>
      </c>
      <c r="D8" s="25">
        <v>0</v>
      </c>
      <c r="E8" s="11">
        <v>0</v>
      </c>
      <c r="F8" s="12">
        <v>0</v>
      </c>
      <c r="G8" s="11">
        <v>32.362</v>
      </c>
      <c r="K8" s="26"/>
      <c r="L8" s="26"/>
      <c r="M8" s="26"/>
      <c r="N8" s="26"/>
      <c r="O8" s="26"/>
      <c r="P8" s="20"/>
    </row>
    <row r="9" spans="2:15" ht="18.75">
      <c r="B9" s="18">
        <v>2159.334</v>
      </c>
      <c r="C9" s="19">
        <v>518.8</v>
      </c>
      <c r="D9" s="19">
        <v>518.8</v>
      </c>
      <c r="E9" s="15">
        <v>0</v>
      </c>
      <c r="F9" s="16">
        <v>0</v>
      </c>
      <c r="G9" s="17">
        <v>3196.934</v>
      </c>
      <c r="K9" s="27"/>
      <c r="L9" s="26"/>
      <c r="M9" s="20"/>
      <c r="N9" s="20"/>
      <c r="O9" s="20"/>
    </row>
    <row r="10" spans="2:12" ht="18.75">
      <c r="B10" s="21">
        <v>539.834</v>
      </c>
      <c r="C10" s="21">
        <v>518.8</v>
      </c>
      <c r="D10" s="21">
        <v>518.8</v>
      </c>
      <c r="E10" s="15">
        <v>518.8</v>
      </c>
      <c r="F10" s="16">
        <v>518.8</v>
      </c>
      <c r="G10" s="17">
        <v>2615.034</v>
      </c>
      <c r="K10" s="28"/>
      <c r="L10" s="26"/>
    </row>
    <row r="11" spans="2:12" ht="15">
      <c r="B11" s="29">
        <v>1619.5</v>
      </c>
      <c r="C11" s="21">
        <v>0</v>
      </c>
      <c r="D11" s="21">
        <v>0</v>
      </c>
      <c r="E11" s="15">
        <v>0</v>
      </c>
      <c r="F11" s="16">
        <v>0</v>
      </c>
      <c r="G11" s="17">
        <v>1619.5</v>
      </c>
      <c r="K11" s="28"/>
      <c r="L11" s="20"/>
    </row>
    <row r="12" spans="2:12" ht="15">
      <c r="B12" s="14">
        <v>2454.1</v>
      </c>
      <c r="C12" s="14">
        <v>2575</v>
      </c>
      <c r="D12" s="14">
        <v>2696.9</v>
      </c>
      <c r="E12" s="15">
        <v>0</v>
      </c>
      <c r="F12" s="16">
        <v>0</v>
      </c>
      <c r="G12" s="17">
        <v>7726</v>
      </c>
      <c r="K12" s="28"/>
      <c r="L12" s="20"/>
    </row>
    <row r="13" spans="2:7" ht="15">
      <c r="B13" s="29">
        <v>2385.2</v>
      </c>
      <c r="C13" s="29">
        <v>2497.3</v>
      </c>
      <c r="D13" s="29">
        <v>2612.2</v>
      </c>
      <c r="E13" s="15">
        <v>0</v>
      </c>
      <c r="F13" s="16">
        <v>0</v>
      </c>
      <c r="G13" s="17">
        <v>7494.7</v>
      </c>
    </row>
    <row r="14" spans="2:7" ht="15">
      <c r="B14" s="21">
        <v>0</v>
      </c>
      <c r="C14" s="21">
        <v>0</v>
      </c>
      <c r="D14" s="21">
        <v>0</v>
      </c>
      <c r="E14" s="15">
        <v>0</v>
      </c>
      <c r="F14" s="16">
        <v>0</v>
      </c>
      <c r="G14" s="15">
        <v>0</v>
      </c>
    </row>
    <row r="15" spans="2:7" ht="15">
      <c r="B15" s="21">
        <v>68.9</v>
      </c>
      <c r="C15" s="21">
        <v>77.7</v>
      </c>
      <c r="D15" s="21">
        <v>84.7</v>
      </c>
      <c r="E15" s="15">
        <v>84.7</v>
      </c>
      <c r="F15" s="16">
        <v>0</v>
      </c>
      <c r="G15" s="15">
        <v>316</v>
      </c>
    </row>
    <row r="16" spans="2:7" ht="15">
      <c r="B16" s="21">
        <v>68.9</v>
      </c>
      <c r="C16" s="21">
        <v>77.7</v>
      </c>
      <c r="D16" s="21">
        <v>84.7</v>
      </c>
      <c r="E16" s="15">
        <v>84.7</v>
      </c>
      <c r="F16" s="16">
        <v>0</v>
      </c>
      <c r="G16" s="15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2021-12-02T05:56:26Z</cp:lastPrinted>
  <dcterms:created xsi:type="dcterms:W3CDTF">2020-02-04T07:11:22Z</dcterms:created>
  <dcterms:modified xsi:type="dcterms:W3CDTF">2021-12-27T07:53:12Z</dcterms:modified>
  <cp:category/>
  <cp:version/>
  <cp:contentType/>
  <cp:contentStatus/>
</cp:coreProperties>
</file>