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<sst xmlns="http://schemas.openxmlformats.org/spreadsheetml/2006/main" count="223" uniqueCount="108">
  <si>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</si>
  <si>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</si>
  <si>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</si>
  <si>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</si>
  <si>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</si>
  <si>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</si>
  <si>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</si>
  <si>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</si>
  <si>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</si>
  <si>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</si>
  <si>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</si>
  <si>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</si>
  <si>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</si>
  <si>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</si>
  <si>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</si>
  <si>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</si>
  <si>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</si>
  <si>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</si>
  <si>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</si>
  <si>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</si>
  <si>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</si>
  <si>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</si>
  <si>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</si>
  <si>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</si>
  <si>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</si>
  <si>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</si>
  <si>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</si>
  <si>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</si>
  <si>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</si>
  <si>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</si>
  <si>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</si>
  <si>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</si>
  <si>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</si>
  <si>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</si>
  <si>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</si>
  <si>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</si>
  <si>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</si>
  <si>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</si>
  <si>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</si>
  <si>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</si>
  <si>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</si>
  <si>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</si>
  <si>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</si>
  <si>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</si>
  <si>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</si>
  <si>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</si>
  <si>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</si>
  <si>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</si>
  <si>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</si>
  <si>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</si>
  <si>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</si>
  <si>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</si>
  <si>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</si>
  <si>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</si>
  <si>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</si>
  <si>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</si>
  <si>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</si>
  <si>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</si>
  <si>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</si>
  <si>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</si>
  <si>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</si>
  <si>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</si>
  <si>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</si>
  <si>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</si>
  <si>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</si>
  <si>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</si>
  <si>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</si>
  <si>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</si>
  <si>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</si>
  <si>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</si>
  <si>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</si>
  <si>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</si>
  <si>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</si>
  <si>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</si>
  <si>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</si>
  <si>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</si>
  <si>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</si>
  <si>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</si>
  <si>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</si>
  <si>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</si>
  <si>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</si>
  <si>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"Колличество объектов по которым осуществлялся строительный контроль"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</si>
  <si>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</si>
  <si>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</si>
  <si>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</si>
  <si>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</si>
  <si>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</si>
  <si>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</si>
  <si>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</si>
  <si>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</si>
  <si>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</si>
  <si>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</si>
  <si>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</si>
  <si>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3.010</t>
    </r>
    <r>
      <rPr>
        <sz val="10"/>
        <rFont val="Times New Roman"/>
        <family val="1"/>
      </rPr>
      <t xml:space="preserve"> "Строительный контроль на выполнение работ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</si>
  <si>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</si>
  <si>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</si>
  <si>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</si>
  <si>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</si>
  <si>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</si>
  <si>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</si>
  <si>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</si>
  <si>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</si>
  <si>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</si>
  <si>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</si>
  <si>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Главный администратор (администратор) муниципальной программы  - Администрация Конаковского района Тверской области</t>
  </si>
  <si>
    <t>тыс.    руб.</t>
  </si>
  <si>
    <t xml:space="preserve">Приложение № 5 к Постановлению </t>
  </si>
  <si>
    <t>№ 919от 20.09.2022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</si>
</sst>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164" fontId="26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0" fillId="0" borderId="25" xfId="0" applyNumberFormat="1" applyFont="1" applyFill="1" applyBorder="1" applyAlignment="1">
      <alignment horizontal="center" vertical="center" wrapText="1"/>
    </xf>
    <xf numFmtId="168" fontId="26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60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1"/>
  <sheetViews>
    <sheetView tabSelected="1" zoomScale="90" zoomScaleNormal="90" zoomScaleSheetLayoutView="130" workbookViewId="0" topLeftCell="A1">
      <selection activeCell="AC24" sqref="AC24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0" width="12.140625" style="1" customWidth="1"/>
    <col min="201" max="16384" width="12.140625" style="3" customWidth="1"/>
  </cols>
  <sheetData>
    <row r="1" spans="1:2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98" t="s">
        <v>106</v>
      </c>
      <c r="T1" s="98"/>
      <c r="U1" s="98"/>
      <c r="V1" s="98"/>
      <c r="W1" s="98"/>
      <c r="X1" s="98"/>
      <c r="Y1" s="98"/>
      <c r="Z1" s="98"/>
    </row>
    <row r="2" spans="1:26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98" t="s">
        <v>86</v>
      </c>
      <c r="T2" s="98"/>
      <c r="U2" s="98"/>
      <c r="V2" s="98"/>
      <c r="W2" s="98"/>
      <c r="X2" s="98"/>
      <c r="Y2" s="98"/>
      <c r="Z2" s="98"/>
    </row>
    <row r="3" spans="1:2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98" t="s">
        <v>107</v>
      </c>
      <c r="T3" s="98"/>
      <c r="U3" s="98"/>
      <c r="V3" s="98"/>
      <c r="W3" s="98"/>
      <c r="X3" s="98"/>
      <c r="Y3" s="98"/>
      <c r="Z3" s="98"/>
    </row>
    <row r="4" spans="1:26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82"/>
      <c r="T4" s="82"/>
      <c r="U4" s="82"/>
      <c r="V4" s="82"/>
      <c r="W4" s="98" t="s">
        <v>90</v>
      </c>
      <c r="X4" s="98"/>
      <c r="Y4" s="98"/>
      <c r="Z4" s="98"/>
    </row>
    <row r="5" spans="1:26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81"/>
      <c r="T5" s="81"/>
      <c r="U5" s="81"/>
      <c r="V5" s="98" t="s">
        <v>98</v>
      </c>
      <c r="W5" s="98"/>
      <c r="X5" s="98"/>
      <c r="Y5" s="98"/>
      <c r="Z5" s="98"/>
    </row>
    <row r="6" spans="1:26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81"/>
      <c r="T6" s="81"/>
      <c r="U6" s="98" t="s">
        <v>97</v>
      </c>
      <c r="V6" s="98"/>
      <c r="W6" s="98"/>
      <c r="X6" s="98"/>
      <c r="Y6" s="98"/>
      <c r="Z6" s="98"/>
    </row>
    <row r="7" spans="1:26" ht="12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81"/>
      <c r="T7" s="81"/>
      <c r="U7" s="81"/>
      <c r="V7" s="81"/>
      <c r="W7" s="98" t="s">
        <v>91</v>
      </c>
      <c r="X7" s="98"/>
      <c r="Y7" s="98"/>
      <c r="Z7" s="98"/>
    </row>
    <row r="8" spans="1:203" s="4" customFormat="1" ht="9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78"/>
      <c r="T8" s="78"/>
      <c r="U8" s="78"/>
      <c r="V8" s="78"/>
      <c r="W8" s="78"/>
      <c r="X8" s="78"/>
      <c r="Y8" s="78"/>
      <c r="Z8" s="78"/>
      <c r="GS8" s="5"/>
      <c r="GT8" s="5"/>
      <c r="GU8" s="5"/>
    </row>
    <row r="9" spans="1:203" s="4" customFormat="1" ht="15" customHeight="1">
      <c r="A9" s="104" t="s">
        <v>87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GS9" s="5"/>
      <c r="GT9" s="5"/>
      <c r="GU9" s="5"/>
    </row>
    <row r="10" spans="1:203" s="4" customFormat="1" ht="15" customHeight="1">
      <c r="A10" s="104" t="s">
        <v>34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GS10" s="5"/>
      <c r="GT10" s="5"/>
      <c r="GU10" s="5"/>
    </row>
    <row r="11" spans="1:203" s="4" customFormat="1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GS11" s="5"/>
      <c r="GT11" s="5"/>
      <c r="GU11" s="5"/>
    </row>
    <row r="12" spans="1:203" s="4" customFormat="1" ht="15.75" customHeight="1">
      <c r="A12" s="102" t="s">
        <v>104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GS12" s="5"/>
      <c r="GT12" s="5"/>
      <c r="GU12" s="5"/>
    </row>
    <row r="13" spans="1:203" s="4" customFormat="1" ht="18.75" customHeight="1">
      <c r="A13" s="102" t="s">
        <v>100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GS13" s="5"/>
      <c r="GT13" s="5"/>
      <c r="GU13" s="5"/>
    </row>
    <row r="14" spans="1:203" s="4" customFormat="1" ht="15.75" customHeight="1">
      <c r="A14" s="102" t="s">
        <v>101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GS14" s="5"/>
      <c r="GT14" s="5"/>
      <c r="GU14" s="5"/>
    </row>
    <row r="15" spans="1:203" s="4" customFormat="1" ht="12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7"/>
      <c r="S15" s="80"/>
      <c r="T15" s="80"/>
      <c r="U15" s="80"/>
      <c r="V15" s="80"/>
      <c r="W15" s="80"/>
      <c r="X15" s="80"/>
      <c r="Y15" s="80"/>
      <c r="Z15" s="80"/>
      <c r="GS15" s="5"/>
      <c r="GT15" s="5"/>
      <c r="GU15" s="5"/>
    </row>
    <row r="16" spans="1:203" s="4" customFormat="1" ht="13.5" customHeight="1">
      <c r="A16" s="100" t="s">
        <v>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GS16" s="5"/>
      <c r="GT16" s="5"/>
      <c r="GU16" s="5"/>
    </row>
    <row r="17" spans="1:203" s="4" customFormat="1" ht="13.5" customHeight="1">
      <c r="A17" s="103" t="s">
        <v>88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GS17" s="5"/>
      <c r="GT17" s="5"/>
      <c r="GU17" s="5"/>
    </row>
    <row r="18" spans="1:203" s="4" customFormat="1" ht="13.5" customHeight="1">
      <c r="A18" s="103" t="s">
        <v>89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GS18" s="5"/>
      <c r="GT18" s="5"/>
      <c r="GU18" s="5"/>
    </row>
    <row r="19" spans="1:203" s="4" customFormat="1" ht="13.5" customHeight="1">
      <c r="A19" s="103" t="s">
        <v>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GS19" s="5"/>
      <c r="GT19" s="5"/>
      <c r="GU19" s="5"/>
    </row>
    <row r="20" spans="1:203" s="4" customFormat="1" ht="13.5" customHeight="1">
      <c r="A20" s="103" t="s">
        <v>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GS20" s="5"/>
      <c r="GT20" s="5"/>
      <c r="GU20" s="5"/>
    </row>
    <row r="21" spans="1:203" s="4" customFormat="1" ht="13.5" customHeight="1">
      <c r="A21" s="103" t="s">
        <v>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GS21" s="5"/>
      <c r="GT21" s="5"/>
      <c r="GU21" s="5"/>
    </row>
    <row r="22" spans="1:203" s="4" customFormat="1" ht="13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GS22" s="5"/>
      <c r="GT22" s="5"/>
      <c r="GU22" s="5"/>
    </row>
    <row r="23" spans="1:203" s="4" customFormat="1" ht="33" customHeight="1">
      <c r="A23" s="107" t="s">
        <v>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1" t="s">
        <v>5</v>
      </c>
      <c r="S23" s="105" t="s">
        <v>6</v>
      </c>
      <c r="T23" s="107" t="s">
        <v>7</v>
      </c>
      <c r="U23" s="107"/>
      <c r="V23" s="107"/>
      <c r="W23" s="107"/>
      <c r="X23" s="107"/>
      <c r="Y23" s="105" t="s">
        <v>8</v>
      </c>
      <c r="Z23" s="105"/>
      <c r="GS23" s="5"/>
      <c r="GT23" s="5"/>
      <c r="GU23" s="5"/>
    </row>
    <row r="24" spans="1:203" s="4" customFormat="1" ht="39.75" customHeight="1">
      <c r="A24" s="99" t="s">
        <v>9</v>
      </c>
      <c r="B24" s="99"/>
      <c r="C24" s="99"/>
      <c r="D24" s="105" t="s">
        <v>10</v>
      </c>
      <c r="E24" s="105"/>
      <c r="F24" s="105" t="s">
        <v>11</v>
      </c>
      <c r="G24" s="105"/>
      <c r="H24" s="106" t="s">
        <v>12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1"/>
      <c r="S24" s="105"/>
      <c r="T24" s="34">
        <v>2021</v>
      </c>
      <c r="U24" s="88">
        <v>2022</v>
      </c>
      <c r="V24" s="34">
        <v>2023</v>
      </c>
      <c r="W24" s="34">
        <v>2024</v>
      </c>
      <c r="X24" s="34">
        <v>2025</v>
      </c>
      <c r="Y24" s="34" t="s">
        <v>13</v>
      </c>
      <c r="Z24" s="31" t="s">
        <v>14</v>
      </c>
      <c r="GS24" s="5"/>
      <c r="GT24" s="5"/>
      <c r="GU24" s="5"/>
    </row>
    <row r="25" spans="1:203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91">
        <v>20</v>
      </c>
      <c r="U25" s="87">
        <v>21</v>
      </c>
      <c r="V25" s="31">
        <v>22</v>
      </c>
      <c r="W25" s="31">
        <v>23</v>
      </c>
      <c r="X25" s="31">
        <v>24</v>
      </c>
      <c r="Y25" s="31">
        <v>25</v>
      </c>
      <c r="Z25" s="31">
        <v>26</v>
      </c>
      <c r="GS25" s="5"/>
      <c r="GT25" s="5"/>
      <c r="GU25" s="5"/>
    </row>
    <row r="26" spans="1:203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93" t="s">
        <v>16</v>
      </c>
      <c r="T26" s="35">
        <f>SUM(T31+T43)</f>
        <v>149059.86099999998</v>
      </c>
      <c r="U26" s="35">
        <f>SUM(U31+U43)</f>
        <v>186454.438</v>
      </c>
      <c r="V26" s="35">
        <f>SUM(V31+V43)</f>
        <v>76769.82</v>
      </c>
      <c r="W26" s="35">
        <f>SUM(W31+W43)</f>
        <v>79664.587</v>
      </c>
      <c r="X26" s="35">
        <f>SUM(X31+X43)</f>
        <v>34613.36</v>
      </c>
      <c r="Y26" s="35">
        <f>SUM(T26:X26)</f>
        <v>526562.066</v>
      </c>
      <c r="Z26" s="28">
        <v>2025</v>
      </c>
      <c r="GS26" s="5"/>
      <c r="GT26" s="5"/>
      <c r="GU26" s="5"/>
    </row>
    <row r="27" spans="1:203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64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60" t="s">
        <v>17</v>
      </c>
      <c r="Y27" s="60" t="s">
        <v>17</v>
      </c>
      <c r="Z27" s="28" t="s">
        <v>18</v>
      </c>
      <c r="GS27" s="5"/>
      <c r="GT27" s="5"/>
      <c r="GU27" s="5"/>
    </row>
    <row r="28" spans="1:203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64" t="s">
        <v>26</v>
      </c>
      <c r="T28" s="39">
        <v>2505.5</v>
      </c>
      <c r="U28" s="39">
        <v>2505.5</v>
      </c>
      <c r="V28" s="39">
        <v>2505.5</v>
      </c>
      <c r="W28" s="39">
        <v>2505.5</v>
      </c>
      <c r="X28" s="63">
        <v>2505.5</v>
      </c>
      <c r="Y28" s="63">
        <v>2505.5</v>
      </c>
      <c r="Z28" s="28">
        <v>2025</v>
      </c>
      <c r="AA28" s="6"/>
      <c r="GS28" s="5"/>
      <c r="GT28" s="5"/>
      <c r="GU28" s="5"/>
    </row>
    <row r="29" spans="1:203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64" t="s">
        <v>25</v>
      </c>
      <c r="T29" s="37">
        <v>53.59443</v>
      </c>
      <c r="U29" s="37">
        <f>U45</f>
        <v>122.74443</v>
      </c>
      <c r="V29" s="37">
        <f>V45</f>
        <v>122.74443</v>
      </c>
      <c r="W29" s="37">
        <f>W45</f>
        <v>122.74443</v>
      </c>
      <c r="X29" s="37">
        <f>X45</f>
        <v>13.64443</v>
      </c>
      <c r="Y29" s="37">
        <f>Y45</f>
        <v>122.74443</v>
      </c>
      <c r="Z29" s="43">
        <v>2025</v>
      </c>
      <c r="AA29" s="6"/>
      <c r="GS29" s="5"/>
      <c r="GT29" s="5"/>
      <c r="GU29" s="5"/>
    </row>
    <row r="30" spans="1:203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64" t="s">
        <v>21</v>
      </c>
      <c r="T30" s="27">
        <v>10</v>
      </c>
      <c r="U30" s="27">
        <v>10</v>
      </c>
      <c r="V30" s="27">
        <v>9</v>
      </c>
      <c r="W30" s="27">
        <v>9</v>
      </c>
      <c r="X30" s="61">
        <v>7</v>
      </c>
      <c r="Y30" s="61">
        <v>7</v>
      </c>
      <c r="Z30" s="28">
        <v>2025</v>
      </c>
      <c r="AA30" s="6"/>
      <c r="GS30" s="5"/>
      <c r="GT30" s="5"/>
      <c r="GU30" s="5"/>
    </row>
    <row r="31" spans="1:27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73" t="s">
        <v>39</v>
      </c>
      <c r="S31" s="92" t="s">
        <v>16</v>
      </c>
      <c r="T31" s="35">
        <f>SUM(T37)</f>
        <v>2062.5330000000004</v>
      </c>
      <c r="U31" s="35">
        <f>U37</f>
        <v>1111.067</v>
      </c>
      <c r="V31" s="35">
        <f>SUM(V32+V37)</f>
        <v>1158.8</v>
      </c>
      <c r="W31" s="35">
        <f>W37</f>
        <v>1208.667</v>
      </c>
      <c r="X31" s="35">
        <f>X37</f>
        <v>559.3</v>
      </c>
      <c r="Y31" s="35">
        <f>SUM(T31:X31)</f>
        <v>6100.367000000001</v>
      </c>
      <c r="Z31" s="28">
        <v>2025</v>
      </c>
      <c r="AA31" s="6"/>
    </row>
    <row r="32" spans="1:26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92" t="s">
        <v>16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28" t="s">
        <v>18</v>
      </c>
    </row>
    <row r="33" spans="1:203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92" t="s">
        <v>22</v>
      </c>
      <c r="T33" s="39">
        <v>2500</v>
      </c>
      <c r="U33" s="39">
        <v>2500</v>
      </c>
      <c r="V33" s="39">
        <v>2500</v>
      </c>
      <c r="W33" s="39">
        <v>2500</v>
      </c>
      <c r="X33" s="39">
        <v>2500</v>
      </c>
      <c r="Y33" s="39">
        <v>2500</v>
      </c>
      <c r="Z33" s="28">
        <v>2025</v>
      </c>
      <c r="GS33" s="5"/>
      <c r="GT33" s="5"/>
      <c r="GU33" s="5"/>
    </row>
    <row r="34" spans="1:203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92" t="s">
        <v>21</v>
      </c>
      <c r="T34" s="27">
        <v>5</v>
      </c>
      <c r="U34" s="27">
        <v>5</v>
      </c>
      <c r="V34" s="27">
        <v>4</v>
      </c>
      <c r="W34" s="27">
        <v>4</v>
      </c>
      <c r="X34" s="27">
        <v>3</v>
      </c>
      <c r="Y34" s="27">
        <v>3</v>
      </c>
      <c r="Z34" s="28">
        <v>2025</v>
      </c>
      <c r="GS34" s="5"/>
      <c r="GT34" s="5"/>
      <c r="GU34" s="5"/>
    </row>
    <row r="35" spans="1:203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92" t="s">
        <v>27</v>
      </c>
      <c r="T35" s="27">
        <v>1</v>
      </c>
      <c r="U35" s="27">
        <v>1</v>
      </c>
      <c r="V35" s="27">
        <v>1</v>
      </c>
      <c r="W35" s="27">
        <v>1</v>
      </c>
      <c r="X35" s="27">
        <v>1</v>
      </c>
      <c r="Y35" s="27">
        <v>1</v>
      </c>
      <c r="Z35" s="28">
        <v>2025</v>
      </c>
      <c r="GS35" s="5"/>
      <c r="GT35" s="5"/>
      <c r="GU35" s="5"/>
    </row>
    <row r="36" spans="1:203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92" t="s">
        <v>27</v>
      </c>
      <c r="T36" s="27">
        <v>1</v>
      </c>
      <c r="U36" s="27">
        <v>1</v>
      </c>
      <c r="V36" s="27">
        <v>1</v>
      </c>
      <c r="W36" s="27">
        <v>1</v>
      </c>
      <c r="X36" s="27">
        <v>1</v>
      </c>
      <c r="Y36" s="27">
        <v>1</v>
      </c>
      <c r="Z36" s="28">
        <v>2025</v>
      </c>
      <c r="GS36" s="5"/>
      <c r="GT36" s="5"/>
      <c r="GU36" s="5"/>
    </row>
    <row r="37" spans="1:203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92" t="s">
        <v>16</v>
      </c>
      <c r="T37" s="35">
        <f>SUM(T39+T41)</f>
        <v>2062.5330000000004</v>
      </c>
      <c r="U37" s="35">
        <f>SUM(U39+U41)</f>
        <v>1111.067</v>
      </c>
      <c r="V37" s="35">
        <f>SUM(V39+V41)</f>
        <v>1158.8</v>
      </c>
      <c r="W37" s="35">
        <f>SUM(W39+W41)</f>
        <v>1208.667</v>
      </c>
      <c r="X37" s="35">
        <f>SUM(X39+X41)</f>
        <v>559.3</v>
      </c>
      <c r="Y37" s="35">
        <f>SUM(T37:X37)</f>
        <v>6100.367000000001</v>
      </c>
      <c r="Z37" s="28">
        <v>2025</v>
      </c>
      <c r="GS37" s="5"/>
      <c r="GT37" s="5"/>
      <c r="GU37" s="5"/>
    </row>
    <row r="38" spans="1:203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92" t="s">
        <v>20</v>
      </c>
      <c r="T38" s="39">
        <v>5.5</v>
      </c>
      <c r="U38" s="39">
        <v>5.5</v>
      </c>
      <c r="V38" s="39">
        <v>5.5</v>
      </c>
      <c r="W38" s="39">
        <v>5.5</v>
      </c>
      <c r="X38" s="39">
        <v>5.5</v>
      </c>
      <c r="Y38" s="39">
        <v>5.5</v>
      </c>
      <c r="Z38" s="28">
        <v>2025</v>
      </c>
      <c r="AA38" s="33"/>
      <c r="GS38" s="5"/>
      <c r="GT38" s="5"/>
      <c r="GU38" s="5"/>
    </row>
    <row r="39" spans="1:203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92" t="s">
        <v>16</v>
      </c>
      <c r="T39" s="35">
        <v>1546.9</v>
      </c>
      <c r="U39" s="35">
        <v>833.3</v>
      </c>
      <c r="V39" s="35">
        <v>869.1</v>
      </c>
      <c r="W39" s="94">
        <v>906.5</v>
      </c>
      <c r="X39" s="94">
        <v>0</v>
      </c>
      <c r="Y39" s="94">
        <f>SUM(T39:X39)</f>
        <v>4155.799999999999</v>
      </c>
      <c r="Z39" s="28">
        <v>2025</v>
      </c>
      <c r="AA39" s="30"/>
      <c r="GS39" s="5"/>
      <c r="GT39" s="5"/>
      <c r="GU39" s="5"/>
    </row>
    <row r="40" spans="1:203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66" t="s">
        <v>48</v>
      </c>
      <c r="S40" s="64" t="s">
        <v>19</v>
      </c>
      <c r="T40" s="27">
        <v>75</v>
      </c>
      <c r="U40" s="27">
        <f>T40</f>
        <v>75</v>
      </c>
      <c r="V40" s="61">
        <v>75</v>
      </c>
      <c r="W40" s="62">
        <v>0</v>
      </c>
      <c r="X40" s="62">
        <v>0</v>
      </c>
      <c r="Y40" s="62">
        <f>T40</f>
        <v>75</v>
      </c>
      <c r="Z40" s="28">
        <v>2025</v>
      </c>
      <c r="GS40" s="5"/>
      <c r="GT40" s="5"/>
      <c r="GU40" s="5"/>
    </row>
    <row r="41" spans="1:203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92" t="s">
        <v>16</v>
      </c>
      <c r="T41" s="35">
        <v>515.633</v>
      </c>
      <c r="U41" s="35">
        <v>277.767</v>
      </c>
      <c r="V41" s="35">
        <v>289.7</v>
      </c>
      <c r="W41" s="94">
        <v>302.167</v>
      </c>
      <c r="X41" s="94">
        <v>559.3</v>
      </c>
      <c r="Y41" s="94">
        <f>SUM(T41:X41)</f>
        <v>1944.567</v>
      </c>
      <c r="Z41" s="28">
        <v>2025</v>
      </c>
      <c r="GS41" s="5"/>
      <c r="GT41" s="5"/>
      <c r="GU41" s="5"/>
    </row>
    <row r="42" spans="1:203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64" t="s">
        <v>19</v>
      </c>
      <c r="T42" s="27">
        <v>25</v>
      </c>
      <c r="U42" s="27">
        <f>T42</f>
        <v>25</v>
      </c>
      <c r="V42" s="61">
        <f>U42</f>
        <v>25</v>
      </c>
      <c r="W42" s="62">
        <v>25</v>
      </c>
      <c r="X42" s="62">
        <v>25</v>
      </c>
      <c r="Y42" s="62">
        <v>25</v>
      </c>
      <c r="Z42" s="28">
        <v>2025</v>
      </c>
      <c r="GS42" s="5"/>
      <c r="GT42" s="5"/>
      <c r="GU42" s="5"/>
    </row>
    <row r="43" spans="1:203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73" t="s">
        <v>51</v>
      </c>
      <c r="S43" s="93" t="s">
        <v>16</v>
      </c>
      <c r="T43" s="35">
        <f>SUM(T44+T51+T58)</f>
        <v>146997.32799999998</v>
      </c>
      <c r="U43" s="35">
        <f>SUM(U44+U51+U58)</f>
        <v>185343.37099999998</v>
      </c>
      <c r="V43" s="35">
        <f>SUM(V44+V51+V58)</f>
        <v>75611.02</v>
      </c>
      <c r="W43" s="35">
        <f>SUM(W44+W51+W58)</f>
        <v>78455.92</v>
      </c>
      <c r="X43" s="35">
        <f>SUM(X44+X51+X58)</f>
        <v>34054.06</v>
      </c>
      <c r="Y43" s="35">
        <f>SUM(T43:X43)</f>
        <v>520461.69899999996</v>
      </c>
      <c r="Z43" s="28">
        <v>2025</v>
      </c>
      <c r="GS43" s="5"/>
      <c r="GT43" s="5"/>
      <c r="GU43" s="5"/>
    </row>
    <row r="44" spans="1:203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93" t="s">
        <v>16</v>
      </c>
      <c r="T44" s="35">
        <f>SUM(T47+T49)</f>
        <v>3214.21</v>
      </c>
      <c r="U44" s="35">
        <f>SUM(U47+U49)</f>
        <v>8646.561</v>
      </c>
      <c r="V44" s="35">
        <f>SUM(V47+V49)</f>
        <v>8353.77</v>
      </c>
      <c r="W44" s="35">
        <f>SUM(W47+W49)</f>
        <v>8688.67</v>
      </c>
      <c r="X44" s="35">
        <f>SUM(X47+X49)</f>
        <v>115.06</v>
      </c>
      <c r="Y44" s="35">
        <f>SUM(T44:X44)</f>
        <v>29018.271000000004</v>
      </c>
      <c r="Z44" s="28">
        <v>2025</v>
      </c>
      <c r="GS44" s="5"/>
      <c r="GT44" s="5"/>
      <c r="GU44" s="5"/>
    </row>
    <row r="45" spans="1:203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67" t="s">
        <v>53</v>
      </c>
      <c r="S45" s="64" t="s">
        <v>25</v>
      </c>
      <c r="T45" s="37">
        <v>53.59443</v>
      </c>
      <c r="U45" s="37">
        <f>SUM(U48+U50)</f>
        <v>122.74443</v>
      </c>
      <c r="V45" s="37">
        <f>SUM(V48+V50)</f>
        <v>122.74443</v>
      </c>
      <c r="W45" s="37">
        <f>SUM(W48+W50)</f>
        <v>122.74443</v>
      </c>
      <c r="X45" s="37">
        <f>SUM(X48+X50)</f>
        <v>13.64443</v>
      </c>
      <c r="Y45" s="37">
        <f>SUM(Y48+Y50)</f>
        <v>122.74443</v>
      </c>
      <c r="Z45" s="28">
        <v>2025</v>
      </c>
      <c r="GS45" s="5"/>
      <c r="GT45" s="5"/>
      <c r="GU45" s="5"/>
    </row>
    <row r="46" spans="1:203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67" t="s">
        <v>54</v>
      </c>
      <c r="S46" s="64" t="s">
        <v>21</v>
      </c>
      <c r="T46" s="27">
        <v>5</v>
      </c>
      <c r="U46" s="27">
        <v>5</v>
      </c>
      <c r="V46" s="61">
        <v>4</v>
      </c>
      <c r="W46" s="61">
        <v>4</v>
      </c>
      <c r="X46" s="61">
        <v>3</v>
      </c>
      <c r="Y46" s="61">
        <v>3</v>
      </c>
      <c r="Z46" s="28">
        <v>2025</v>
      </c>
      <c r="GS46" s="5"/>
      <c r="GT46" s="5"/>
      <c r="GU46" s="5"/>
    </row>
    <row r="47" spans="1:203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92" t="s">
        <v>16</v>
      </c>
      <c r="T47" s="35">
        <v>3113.9</v>
      </c>
      <c r="U47" s="35">
        <v>7922.6</v>
      </c>
      <c r="V47" s="35">
        <v>8239.5</v>
      </c>
      <c r="W47" s="35">
        <v>8569.1</v>
      </c>
      <c r="X47" s="35">
        <v>0</v>
      </c>
      <c r="Y47" s="35">
        <f>SUM(T47:X47)</f>
        <v>27845.1</v>
      </c>
      <c r="Z47" s="28">
        <v>2025</v>
      </c>
      <c r="GS47" s="5"/>
      <c r="GT47" s="5"/>
      <c r="GU47" s="5"/>
    </row>
    <row r="48" spans="1:203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66" t="s">
        <v>56</v>
      </c>
      <c r="S48" s="64" t="s">
        <v>23</v>
      </c>
      <c r="T48" s="39">
        <v>50.4</v>
      </c>
      <c r="U48" s="39">
        <v>109.1</v>
      </c>
      <c r="V48" s="39">
        <v>109.1</v>
      </c>
      <c r="W48" s="39">
        <v>109.1</v>
      </c>
      <c r="X48" s="39">
        <v>0</v>
      </c>
      <c r="Y48" s="39">
        <v>109.1</v>
      </c>
      <c r="Z48" s="28">
        <v>2025</v>
      </c>
      <c r="GS48" s="5"/>
      <c r="GT48" s="5"/>
      <c r="GU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92" t="s">
        <v>16</v>
      </c>
      <c r="T49" s="35">
        <v>100.31</v>
      </c>
      <c r="U49" s="35">
        <v>723.961</v>
      </c>
      <c r="V49" s="35">
        <v>114.27</v>
      </c>
      <c r="W49" s="35">
        <v>119.57</v>
      </c>
      <c r="X49" s="35">
        <v>115.06</v>
      </c>
      <c r="Y49" s="35">
        <f>T49+U49+V49+W49+X49+AA50</f>
        <v>1173.1709999999998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92" t="s">
        <v>23</v>
      </c>
      <c r="T50" s="37">
        <v>3.19443</v>
      </c>
      <c r="U50" s="37">
        <v>13.64443</v>
      </c>
      <c r="V50" s="37">
        <v>13.64443</v>
      </c>
      <c r="W50" s="37">
        <v>13.64443</v>
      </c>
      <c r="X50" s="37">
        <v>13.64443</v>
      </c>
      <c r="Y50" s="37">
        <v>13.64443</v>
      </c>
      <c r="Z50" s="28">
        <f>Z49</f>
        <v>2025</v>
      </c>
    </row>
    <row r="51" spans="1:203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92" t="s">
        <v>16</v>
      </c>
      <c r="T51" s="35">
        <f aca="true" t="shared" si="0" ref="T51:Y51">T54+T56</f>
        <v>6784.75</v>
      </c>
      <c r="U51" s="35">
        <f t="shared" si="0"/>
        <v>6698.375</v>
      </c>
      <c r="V51" s="35">
        <f t="shared" si="0"/>
        <v>2523.5</v>
      </c>
      <c r="W51" s="35">
        <f t="shared" si="0"/>
        <v>2528.75</v>
      </c>
      <c r="X51" s="35">
        <f t="shared" si="0"/>
        <v>1268.77</v>
      </c>
      <c r="Y51" s="35">
        <f t="shared" si="0"/>
        <v>19804.144999999997</v>
      </c>
      <c r="Z51" s="28">
        <v>2025</v>
      </c>
      <c r="GS51" s="5"/>
      <c r="GT51" s="5"/>
      <c r="GU51" s="5"/>
    </row>
    <row r="52" spans="1:203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65" t="s">
        <v>21</v>
      </c>
      <c r="T52" s="27">
        <v>7</v>
      </c>
      <c r="U52" s="27">
        <v>4</v>
      </c>
      <c r="V52" s="27">
        <v>4</v>
      </c>
      <c r="W52" s="27">
        <v>4</v>
      </c>
      <c r="X52" s="61">
        <v>4</v>
      </c>
      <c r="Y52" s="61">
        <f>SUM(T52:X52)</f>
        <v>23</v>
      </c>
      <c r="Z52" s="28">
        <v>2025</v>
      </c>
      <c r="GS52" s="5"/>
      <c r="GT52" s="5"/>
      <c r="GU52" s="5"/>
    </row>
    <row r="53" spans="1:203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65" t="s">
        <v>21</v>
      </c>
      <c r="T53" s="27">
        <v>6</v>
      </c>
      <c r="U53" s="27">
        <v>6</v>
      </c>
      <c r="V53" s="27">
        <v>6</v>
      </c>
      <c r="W53" s="27">
        <v>6</v>
      </c>
      <c r="X53" s="61">
        <v>6</v>
      </c>
      <c r="Y53" s="61">
        <f>SUM(T53:X53)</f>
        <v>30</v>
      </c>
      <c r="Z53" s="28">
        <v>2025</v>
      </c>
      <c r="GS53" s="5"/>
      <c r="GT53" s="5"/>
      <c r="GU53" s="5"/>
    </row>
    <row r="54" spans="1:203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8" t="s">
        <v>58</v>
      </c>
      <c r="S54" s="69" t="s">
        <v>16</v>
      </c>
      <c r="T54" s="70">
        <v>5427.8</v>
      </c>
      <c r="U54" s="70">
        <v>5358.7</v>
      </c>
      <c r="V54" s="70">
        <v>2018.8</v>
      </c>
      <c r="W54" s="70">
        <v>2023</v>
      </c>
      <c r="X54" s="70">
        <v>0</v>
      </c>
      <c r="Y54" s="70">
        <f>SUM(T54:X54)</f>
        <v>14828.3</v>
      </c>
      <c r="Z54" s="47">
        <v>2025</v>
      </c>
      <c r="GS54" s="5"/>
      <c r="GT54" s="5"/>
      <c r="GU54" s="5"/>
    </row>
    <row r="55" spans="1:203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92" t="s">
        <v>19</v>
      </c>
      <c r="T55" s="27">
        <v>80</v>
      </c>
      <c r="U55" s="27">
        <v>80</v>
      </c>
      <c r="V55" s="27">
        <v>80</v>
      </c>
      <c r="W55" s="27">
        <v>80</v>
      </c>
      <c r="X55" s="27">
        <v>0</v>
      </c>
      <c r="Y55" s="27">
        <v>80</v>
      </c>
      <c r="Z55" s="28">
        <v>2025</v>
      </c>
      <c r="GS55" s="5"/>
      <c r="GT55" s="5"/>
      <c r="GU55" s="5"/>
    </row>
    <row r="56" spans="1:203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92" t="s">
        <v>16</v>
      </c>
      <c r="T56" s="35">
        <v>1356.95</v>
      </c>
      <c r="U56" s="35">
        <v>1339.675</v>
      </c>
      <c r="V56" s="35">
        <v>504.7</v>
      </c>
      <c r="W56" s="35">
        <v>505.75</v>
      </c>
      <c r="X56" s="35">
        <v>1268.77</v>
      </c>
      <c r="Y56" s="35">
        <f>SUM(T56:X56)</f>
        <v>4975.844999999999</v>
      </c>
      <c r="Z56" s="28">
        <v>2025</v>
      </c>
      <c r="GS56" s="5"/>
      <c r="GT56" s="5"/>
      <c r="GU56" s="5"/>
    </row>
    <row r="57" spans="1:203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64" t="s">
        <v>19</v>
      </c>
      <c r="T57" s="27">
        <v>100</v>
      </c>
      <c r="U57" s="27">
        <v>100</v>
      </c>
      <c r="V57" s="61">
        <v>100</v>
      </c>
      <c r="W57" s="61">
        <v>100</v>
      </c>
      <c r="X57" s="61">
        <v>100</v>
      </c>
      <c r="Y57" s="61">
        <v>100</v>
      </c>
      <c r="Z57" s="28">
        <v>2025</v>
      </c>
      <c r="GS57" s="5"/>
      <c r="GT57" s="5"/>
      <c r="GU57" s="5"/>
    </row>
    <row r="58" spans="1:203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93" t="s">
        <v>16</v>
      </c>
      <c r="T58" s="35">
        <f aca="true" t="shared" si="1" ref="T58:Y58">T59+T62</f>
        <v>136998.368</v>
      </c>
      <c r="U58" s="35">
        <f>U59+U62</f>
        <v>169998.435</v>
      </c>
      <c r="V58" s="35">
        <f t="shared" si="1"/>
        <v>64733.75</v>
      </c>
      <c r="W58" s="35">
        <f t="shared" si="1"/>
        <v>67238.5</v>
      </c>
      <c r="X58" s="35">
        <f t="shared" si="1"/>
        <v>32670.23</v>
      </c>
      <c r="Y58" s="35">
        <f t="shared" si="1"/>
        <v>471639.28300000005</v>
      </c>
      <c r="Z58" s="28">
        <v>2025</v>
      </c>
      <c r="GS58" s="5"/>
      <c r="GT58" s="5"/>
      <c r="GU58" s="5"/>
    </row>
    <row r="59" spans="1:203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65" t="s">
        <v>16</v>
      </c>
      <c r="T59" s="35">
        <f>SUM(T65+T67+T69)</f>
        <v>14341.142</v>
      </c>
      <c r="U59" s="35">
        <f>SUM(U65+U67+U69)</f>
        <v>15204.158</v>
      </c>
      <c r="V59" s="35">
        <f>SUM(V65+V67+V69)</f>
        <v>6748.625</v>
      </c>
      <c r="W59" s="35">
        <f>SUM(W65+W67+W69)</f>
        <v>6972.75</v>
      </c>
      <c r="X59" s="60">
        <f>SUM(X65+X67+X69)</f>
        <v>2960.11</v>
      </c>
      <c r="Y59" s="60">
        <f aca="true" t="shared" si="2" ref="Y59:Y64">SUM(T59:X59)</f>
        <v>46226.785</v>
      </c>
      <c r="Z59" s="28">
        <v>2025</v>
      </c>
      <c r="GS59" s="5"/>
      <c r="GT59" s="5"/>
      <c r="GU59" s="5"/>
    </row>
    <row r="60" spans="1:203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65" t="s">
        <v>21</v>
      </c>
      <c r="T60" s="27">
        <v>3</v>
      </c>
      <c r="U60" s="27">
        <v>3</v>
      </c>
      <c r="V60" s="27">
        <v>3</v>
      </c>
      <c r="W60" s="27">
        <v>3</v>
      </c>
      <c r="X60" s="61">
        <v>3</v>
      </c>
      <c r="Y60" s="61">
        <f t="shared" si="2"/>
        <v>15</v>
      </c>
      <c r="Z60" s="28">
        <v>2025</v>
      </c>
      <c r="GS60" s="5"/>
      <c r="GT60" s="5"/>
      <c r="GU60" s="5"/>
    </row>
    <row r="61" spans="1:203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65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61">
        <v>4000</v>
      </c>
      <c r="Y61" s="61">
        <f t="shared" si="2"/>
        <v>22888</v>
      </c>
      <c r="Z61" s="28">
        <v>2025</v>
      </c>
      <c r="GS61" s="5"/>
      <c r="GT61" s="5"/>
      <c r="GU61" s="5"/>
    </row>
    <row r="62" spans="1:203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65" t="s">
        <v>16</v>
      </c>
      <c r="T62" s="35">
        <f>SUM(T71+T73+T75)</f>
        <v>122657.226</v>
      </c>
      <c r="U62" s="35">
        <f>SUM(U71+U73+U75+U77+U82+U84+U79)</f>
        <v>154794.277</v>
      </c>
      <c r="V62" s="35">
        <f>SUM(V71+V73+V75)</f>
        <v>57985.125</v>
      </c>
      <c r="W62" s="35">
        <f>SUM(W71+W73+W75)</f>
        <v>60265.75</v>
      </c>
      <c r="X62" s="60">
        <f>SUM(X71+X73+X75)</f>
        <v>29710.12</v>
      </c>
      <c r="Y62" s="60">
        <f t="shared" si="2"/>
        <v>425412.498</v>
      </c>
      <c r="Z62" s="28">
        <v>2025</v>
      </c>
      <c r="GS62" s="5"/>
      <c r="GT62" s="5"/>
      <c r="GU62" s="5"/>
    </row>
    <row r="63" spans="1:203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65" t="s">
        <v>21</v>
      </c>
      <c r="T63" s="27">
        <v>7</v>
      </c>
      <c r="U63" s="27">
        <v>6</v>
      </c>
      <c r="V63" s="27">
        <v>6</v>
      </c>
      <c r="W63" s="27">
        <v>6</v>
      </c>
      <c r="X63" s="61">
        <v>6</v>
      </c>
      <c r="Y63" s="61">
        <f t="shared" si="2"/>
        <v>31</v>
      </c>
      <c r="Z63" s="28">
        <v>2025</v>
      </c>
      <c r="GS63" s="5"/>
      <c r="GT63" s="5"/>
      <c r="GU63" s="5"/>
    </row>
    <row r="64" spans="1:203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65" t="s">
        <v>25</v>
      </c>
      <c r="T64" s="35">
        <v>9.801</v>
      </c>
      <c r="U64" s="35">
        <v>7</v>
      </c>
      <c r="V64" s="35">
        <v>7</v>
      </c>
      <c r="W64" s="35">
        <v>7</v>
      </c>
      <c r="X64" s="60">
        <v>7</v>
      </c>
      <c r="Y64" s="60">
        <f t="shared" si="2"/>
        <v>37.801</v>
      </c>
      <c r="Z64" s="28">
        <v>2025</v>
      </c>
      <c r="GS64" s="5"/>
      <c r="GT64" s="5"/>
      <c r="GU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93" t="s">
        <v>16</v>
      </c>
      <c r="T65" s="35">
        <v>11224.7</v>
      </c>
      <c r="U65" s="35">
        <v>11834.2</v>
      </c>
      <c r="V65" s="35">
        <v>5398.9</v>
      </c>
      <c r="W65" s="35">
        <v>5578.2</v>
      </c>
      <c r="X65" s="35">
        <v>0</v>
      </c>
      <c r="Y65" s="35">
        <f>SUM(T65:X65)</f>
        <v>34036</v>
      </c>
      <c r="Z65" s="28">
        <v>2025</v>
      </c>
    </row>
    <row r="66" spans="1:203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65" t="s">
        <v>19</v>
      </c>
      <c r="T66" s="27">
        <v>80</v>
      </c>
      <c r="U66" s="27">
        <v>80</v>
      </c>
      <c r="V66" s="27">
        <v>80</v>
      </c>
      <c r="W66" s="27">
        <v>80</v>
      </c>
      <c r="X66" s="61">
        <v>0</v>
      </c>
      <c r="Y66" s="61">
        <v>80</v>
      </c>
      <c r="Z66" s="28">
        <v>2025</v>
      </c>
      <c r="GS66" s="5"/>
      <c r="GT66" s="5"/>
      <c r="GU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93" t="s">
        <v>16</v>
      </c>
      <c r="T67" s="35">
        <v>2806.175</v>
      </c>
      <c r="U67" s="35">
        <v>2958.55</v>
      </c>
      <c r="V67" s="35">
        <v>1349.725</v>
      </c>
      <c r="W67" s="35">
        <v>1394.55</v>
      </c>
      <c r="X67" s="35">
        <v>2960.11</v>
      </c>
      <c r="Y67" s="35">
        <f>SUM(T67:X67)</f>
        <v>11469.11</v>
      </c>
      <c r="Z67" s="28">
        <v>2025</v>
      </c>
    </row>
    <row r="68" spans="1:203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65" t="s">
        <v>19</v>
      </c>
      <c r="T68" s="27">
        <v>100</v>
      </c>
      <c r="U68" s="27">
        <v>100</v>
      </c>
      <c r="V68" s="27">
        <v>100</v>
      </c>
      <c r="W68" s="27">
        <v>100</v>
      </c>
      <c r="X68" s="61">
        <v>100</v>
      </c>
      <c r="Y68" s="61">
        <v>100</v>
      </c>
      <c r="Z68" s="28">
        <v>2025</v>
      </c>
      <c r="GS68" s="5"/>
      <c r="GT68" s="5"/>
      <c r="GU68" s="5"/>
    </row>
    <row r="69" spans="1:203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82</v>
      </c>
      <c r="P69" s="41" t="s">
        <v>76</v>
      </c>
      <c r="Q69" s="41" t="s">
        <v>29</v>
      </c>
      <c r="R69" s="29" t="s">
        <v>85</v>
      </c>
      <c r="S69" s="93" t="s">
        <v>16</v>
      </c>
      <c r="T69" s="71">
        <v>310.267</v>
      </c>
      <c r="U69" s="71">
        <v>411.408</v>
      </c>
      <c r="V69" s="71">
        <v>0</v>
      </c>
      <c r="W69" s="71">
        <v>0</v>
      </c>
      <c r="X69" s="71">
        <v>0</v>
      </c>
      <c r="Y69" s="71">
        <f>SUM(T69:X69)</f>
        <v>721.675</v>
      </c>
      <c r="Z69" s="28">
        <v>2025</v>
      </c>
      <c r="GS69" s="5"/>
      <c r="GT69" s="5"/>
      <c r="GU69" s="5"/>
    </row>
    <row r="70" spans="1:203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81</v>
      </c>
      <c r="S70" s="65" t="s">
        <v>21</v>
      </c>
      <c r="T70" s="27">
        <v>3</v>
      </c>
      <c r="U70" s="27">
        <v>4</v>
      </c>
      <c r="V70" s="27">
        <v>0</v>
      </c>
      <c r="W70" s="27">
        <v>0</v>
      </c>
      <c r="X70" s="61">
        <v>0</v>
      </c>
      <c r="Y70" s="61">
        <f>SUM(T70:X70)</f>
        <v>7</v>
      </c>
      <c r="Z70" s="28">
        <v>2025</v>
      </c>
      <c r="GS70" s="5"/>
      <c r="GT70" s="5"/>
      <c r="GU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8" t="s">
        <v>79</v>
      </c>
      <c r="S71" s="69" t="s">
        <v>16</v>
      </c>
      <c r="T71" s="70">
        <v>96890.6</v>
      </c>
      <c r="U71" s="70">
        <v>101222.9</v>
      </c>
      <c r="V71" s="70">
        <v>46388.1</v>
      </c>
      <c r="W71" s="70">
        <v>48212.6</v>
      </c>
      <c r="X71" s="70">
        <v>0</v>
      </c>
      <c r="Y71" s="70">
        <f>SUM(T71:X71)</f>
        <v>292714.2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65" t="s">
        <v>19</v>
      </c>
      <c r="T72" s="27">
        <v>80</v>
      </c>
      <c r="U72" s="27">
        <v>80</v>
      </c>
      <c r="V72" s="27">
        <v>80</v>
      </c>
      <c r="W72" s="27">
        <v>80</v>
      </c>
      <c r="X72" s="61">
        <v>0</v>
      </c>
      <c r="Y72" s="61">
        <v>80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96" t="s">
        <v>80</v>
      </c>
      <c r="S73" s="97" t="s">
        <v>16</v>
      </c>
      <c r="T73" s="72">
        <v>24222.65</v>
      </c>
      <c r="U73" s="72">
        <v>25305.725</v>
      </c>
      <c r="V73" s="72">
        <v>11597.025</v>
      </c>
      <c r="W73" s="72">
        <v>12053.15</v>
      </c>
      <c r="X73" s="72">
        <v>29710.12</v>
      </c>
      <c r="Y73" s="72">
        <f>SUM(T73:X73)</f>
        <v>102888.67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65" t="s">
        <v>19</v>
      </c>
      <c r="T74" s="27">
        <v>100</v>
      </c>
      <c r="U74" s="27">
        <v>100</v>
      </c>
      <c r="V74" s="27">
        <v>100</v>
      </c>
      <c r="W74" s="27">
        <v>100</v>
      </c>
      <c r="X74" s="61">
        <v>100</v>
      </c>
      <c r="Y74" s="61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82</v>
      </c>
      <c r="P75" s="41" t="s">
        <v>83</v>
      </c>
      <c r="Q75" s="41" t="s">
        <v>29</v>
      </c>
      <c r="R75" s="96" t="s">
        <v>84</v>
      </c>
      <c r="S75" s="93" t="s">
        <v>16</v>
      </c>
      <c r="T75" s="35">
        <v>1543.976</v>
      </c>
      <c r="U75" s="35">
        <v>1844.783</v>
      </c>
      <c r="V75" s="35">
        <v>0</v>
      </c>
      <c r="W75" s="35">
        <v>0</v>
      </c>
      <c r="X75" s="35">
        <v>0</v>
      </c>
      <c r="Y75" s="35">
        <f>SUM(T75:X75)</f>
        <v>3388.759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81</v>
      </c>
      <c r="S76" s="65" t="s">
        <v>21</v>
      </c>
      <c r="T76" s="27">
        <v>11</v>
      </c>
      <c r="U76" s="27">
        <v>11</v>
      </c>
      <c r="V76" s="27">
        <v>0</v>
      </c>
      <c r="W76" s="27">
        <v>0</v>
      </c>
      <c r="X76" s="61">
        <v>0</v>
      </c>
      <c r="Y76" s="61">
        <f>SUM(T76:X76)</f>
        <v>22</v>
      </c>
      <c r="Z76" s="28">
        <v>2025</v>
      </c>
    </row>
    <row r="77" spans="1:26" ht="63.75">
      <c r="A77" s="83">
        <v>6</v>
      </c>
      <c r="B77" s="83">
        <v>0</v>
      </c>
      <c r="C77" s="83">
        <v>1</v>
      </c>
      <c r="D77" s="83">
        <v>0</v>
      </c>
      <c r="E77" s="83">
        <v>4</v>
      </c>
      <c r="F77" s="83">
        <v>0</v>
      </c>
      <c r="G77" s="83">
        <v>9</v>
      </c>
      <c r="H77" s="83">
        <v>0</v>
      </c>
      <c r="I77" s="83">
        <v>3</v>
      </c>
      <c r="J77" s="83">
        <v>2</v>
      </c>
      <c r="K77" s="83">
        <v>0</v>
      </c>
      <c r="L77" s="83">
        <v>3</v>
      </c>
      <c r="M77" s="83" t="s">
        <v>30</v>
      </c>
      <c r="N77" s="83">
        <v>0</v>
      </c>
      <c r="O77" s="83">
        <v>2</v>
      </c>
      <c r="P77" s="83">
        <v>2</v>
      </c>
      <c r="Q77" s="83">
        <v>0</v>
      </c>
      <c r="R77" s="96" t="s">
        <v>92</v>
      </c>
      <c r="S77" s="93" t="s">
        <v>16</v>
      </c>
      <c r="T77" s="90">
        <v>0</v>
      </c>
      <c r="U77" s="90">
        <v>5801.098</v>
      </c>
      <c r="V77" s="90">
        <v>0</v>
      </c>
      <c r="W77" s="90">
        <v>0</v>
      </c>
      <c r="X77" s="90">
        <v>0</v>
      </c>
      <c r="Y77" s="90">
        <f>SUM(T77:X77)</f>
        <v>5801.098</v>
      </c>
      <c r="Z77" s="84">
        <v>2022</v>
      </c>
    </row>
    <row r="78" spans="1:26" ht="25.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29" t="s">
        <v>95</v>
      </c>
      <c r="S78" s="85" t="s">
        <v>19</v>
      </c>
      <c r="T78" s="89">
        <v>0</v>
      </c>
      <c r="U78" s="89">
        <v>20</v>
      </c>
      <c r="V78" s="84">
        <v>0</v>
      </c>
      <c r="W78" s="84">
        <v>0</v>
      </c>
      <c r="X78" s="84">
        <v>0</v>
      </c>
      <c r="Y78" s="84">
        <v>20</v>
      </c>
      <c r="Z78" s="84">
        <v>2022</v>
      </c>
    </row>
    <row r="79" spans="1:26" ht="67.5" customHeight="1">
      <c r="A79" s="83">
        <v>6</v>
      </c>
      <c r="B79" s="83">
        <v>0</v>
      </c>
      <c r="C79" s="83">
        <v>1</v>
      </c>
      <c r="D79" s="83">
        <v>0</v>
      </c>
      <c r="E79" s="83">
        <v>4</v>
      </c>
      <c r="F79" s="83">
        <v>0</v>
      </c>
      <c r="G79" s="83">
        <v>9</v>
      </c>
      <c r="H79" s="83">
        <v>0</v>
      </c>
      <c r="I79" s="83">
        <v>3</v>
      </c>
      <c r="J79" s="83">
        <v>2</v>
      </c>
      <c r="K79" s="83">
        <v>0</v>
      </c>
      <c r="L79" s="83">
        <v>3</v>
      </c>
      <c r="M79" s="83">
        <v>1</v>
      </c>
      <c r="N79" s="83">
        <v>0</v>
      </c>
      <c r="O79" s="83">
        <v>2</v>
      </c>
      <c r="P79" s="83">
        <v>2</v>
      </c>
      <c r="Q79" s="83">
        <v>0</v>
      </c>
      <c r="R79" s="96" t="s">
        <v>103</v>
      </c>
      <c r="S79" s="95" t="s">
        <v>105</v>
      </c>
      <c r="T79" s="90">
        <v>0</v>
      </c>
      <c r="U79" s="90">
        <v>19666.1</v>
      </c>
      <c r="V79" s="90">
        <v>0</v>
      </c>
      <c r="W79" s="90">
        <v>0</v>
      </c>
      <c r="X79" s="90">
        <v>0</v>
      </c>
      <c r="Y79" s="90">
        <f>SUM(T79:X79)</f>
        <v>19666.1</v>
      </c>
      <c r="Z79" s="84">
        <v>2022</v>
      </c>
    </row>
    <row r="80" spans="1:26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29" t="s">
        <v>96</v>
      </c>
      <c r="S80" s="95" t="s">
        <v>21</v>
      </c>
      <c r="T80" s="89">
        <v>0</v>
      </c>
      <c r="U80" s="89">
        <v>1</v>
      </c>
      <c r="V80" s="89">
        <v>0</v>
      </c>
      <c r="W80" s="89">
        <v>0</v>
      </c>
      <c r="X80" s="89">
        <v>0</v>
      </c>
      <c r="Y80" s="89">
        <v>1</v>
      </c>
      <c r="Z80" s="84">
        <v>2022</v>
      </c>
    </row>
    <row r="81" spans="1:26" ht="38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29" t="s">
        <v>102</v>
      </c>
      <c r="S81" s="95" t="s">
        <v>19</v>
      </c>
      <c r="T81" s="89">
        <v>0</v>
      </c>
      <c r="U81" s="89">
        <v>80</v>
      </c>
      <c r="V81" s="89">
        <v>0</v>
      </c>
      <c r="W81" s="89">
        <v>0</v>
      </c>
      <c r="X81" s="89">
        <v>0</v>
      </c>
      <c r="Y81" s="89">
        <v>20</v>
      </c>
      <c r="Z81" s="84">
        <v>2022</v>
      </c>
    </row>
    <row r="82" spans="1:26" ht="25.5">
      <c r="A82" s="83">
        <v>6</v>
      </c>
      <c r="B82" s="83">
        <v>0</v>
      </c>
      <c r="C82" s="83">
        <v>1</v>
      </c>
      <c r="D82" s="83">
        <v>0</v>
      </c>
      <c r="E82" s="83">
        <v>4</v>
      </c>
      <c r="F82" s="83">
        <v>0</v>
      </c>
      <c r="G82" s="83">
        <v>9</v>
      </c>
      <c r="H82" s="83">
        <v>0</v>
      </c>
      <c r="I82" s="83">
        <v>3</v>
      </c>
      <c r="J82" s="83">
        <v>2</v>
      </c>
      <c r="K82" s="83">
        <v>0</v>
      </c>
      <c r="L82" s="83">
        <v>3</v>
      </c>
      <c r="M82" s="83">
        <v>2</v>
      </c>
      <c r="N82" s="83">
        <v>0</v>
      </c>
      <c r="O82" s="83">
        <v>0</v>
      </c>
      <c r="P82" s="83">
        <v>9</v>
      </c>
      <c r="Q82" s="83">
        <v>0</v>
      </c>
      <c r="R82" s="96" t="s">
        <v>94</v>
      </c>
      <c r="S82" s="93" t="s">
        <v>16</v>
      </c>
      <c r="T82" s="90">
        <v>0</v>
      </c>
      <c r="U82" s="90">
        <v>332.953</v>
      </c>
      <c r="V82" s="90">
        <v>0</v>
      </c>
      <c r="W82" s="90">
        <v>0</v>
      </c>
      <c r="X82" s="90">
        <v>0</v>
      </c>
      <c r="Y82" s="90">
        <f>SUM(T82:X82)</f>
        <v>332.953</v>
      </c>
      <c r="Z82" s="84">
        <v>2022</v>
      </c>
    </row>
    <row r="83" spans="1:26" ht="25.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29" t="s">
        <v>95</v>
      </c>
      <c r="S83" s="86" t="s">
        <v>19</v>
      </c>
      <c r="T83" s="89">
        <v>0</v>
      </c>
      <c r="U83" s="89">
        <v>100</v>
      </c>
      <c r="V83" s="84">
        <v>0</v>
      </c>
      <c r="W83" s="84">
        <v>0</v>
      </c>
      <c r="X83" s="84">
        <v>0</v>
      </c>
      <c r="Y83" s="84">
        <v>100</v>
      </c>
      <c r="Z83" s="84">
        <v>2022</v>
      </c>
    </row>
    <row r="84" spans="1:26" ht="63.75">
      <c r="A84" s="83">
        <v>6</v>
      </c>
      <c r="B84" s="83">
        <v>0</v>
      </c>
      <c r="C84" s="83">
        <v>1</v>
      </c>
      <c r="D84" s="83">
        <v>0</v>
      </c>
      <c r="E84" s="83">
        <v>4</v>
      </c>
      <c r="F84" s="83">
        <v>0</v>
      </c>
      <c r="G84" s="83">
        <v>9</v>
      </c>
      <c r="H84" s="83">
        <v>0</v>
      </c>
      <c r="I84" s="83">
        <v>3</v>
      </c>
      <c r="J84" s="83">
        <v>2</v>
      </c>
      <c r="K84" s="83">
        <v>0</v>
      </c>
      <c r="L84" s="83">
        <v>3</v>
      </c>
      <c r="M84" s="83">
        <v>2</v>
      </c>
      <c r="N84" s="83">
        <v>0</v>
      </c>
      <c r="O84" s="83">
        <v>0</v>
      </c>
      <c r="P84" s="83">
        <v>1</v>
      </c>
      <c r="Q84" s="83">
        <v>0</v>
      </c>
      <c r="R84" s="96" t="s">
        <v>93</v>
      </c>
      <c r="S84" s="93" t="s">
        <v>16</v>
      </c>
      <c r="T84" s="90">
        <v>0</v>
      </c>
      <c r="U84" s="90">
        <v>620.718</v>
      </c>
      <c r="V84" s="90">
        <v>0</v>
      </c>
      <c r="W84" s="90">
        <v>0</v>
      </c>
      <c r="X84" s="90">
        <v>0</v>
      </c>
      <c r="Y84" s="90">
        <f>SUM(T84:X84)</f>
        <v>620.718</v>
      </c>
      <c r="Z84" s="84">
        <v>2022</v>
      </c>
    </row>
    <row r="85" spans="1:26" ht="25.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29" t="s">
        <v>95</v>
      </c>
      <c r="S85" s="86" t="s">
        <v>19</v>
      </c>
      <c r="T85" s="89">
        <v>0</v>
      </c>
      <c r="U85" s="89">
        <v>100</v>
      </c>
      <c r="V85" s="84">
        <v>0</v>
      </c>
      <c r="W85" s="84">
        <v>0</v>
      </c>
      <c r="X85" s="84">
        <v>0</v>
      </c>
      <c r="Y85" s="84">
        <v>100</v>
      </c>
      <c r="Z85" s="84">
        <v>2022</v>
      </c>
    </row>
    <row r="91" ht="12.75">
      <c r="U91" s="1" t="s">
        <v>99</v>
      </c>
    </row>
  </sheetData>
  <sheetProtection selectLockedCells="1" selectUnlockedCells="1"/>
  <mergeCells count="28">
    <mergeCell ref="A12:Z12"/>
    <mergeCell ref="D24:E24"/>
    <mergeCell ref="S23:S24"/>
    <mergeCell ref="T23:X23"/>
    <mergeCell ref="Y23:Z23"/>
    <mergeCell ref="A22:Z22"/>
    <mergeCell ref="A20:Z20"/>
    <mergeCell ref="A19:Z19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2022-08-30T12:01:14Z</cp:lastPrinted>
  <dcterms:created xsi:type="dcterms:W3CDTF">2020-02-04T07:11:22Z</dcterms:created>
  <dcterms:modified xsi:type="dcterms:W3CDTF">2022-09-29T06:44:07Z</dcterms:modified>
  <cp:category/>
  <cp:version/>
  <cp:contentType/>
  <cp:contentStatus/>
</cp:coreProperties>
</file>